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4.xml" ContentType="application/vnd.openxmlformats-officedocument.themeOverrid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6.xml" ContentType="application/vnd.openxmlformats-officedocument.themeOverride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7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8.xml" ContentType="application/vnd.openxmlformats-officedocument.themeOverride+xml"/>
  <Override PartName="/xl/drawings/drawing2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7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10.xml" ContentType="application/vnd.openxmlformats-officedocument.themeOverride+xml"/>
  <Override PartName="/xl/drawings/drawing30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1.xml" ContentType="application/vnd.openxmlformats-officedocument.themeOverride+xml"/>
  <Override PartName="/xl/drawings/drawing31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2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12.xml" ContentType="application/vnd.openxmlformats-officedocument.themeOverride+xml"/>
  <Override PartName="/xl/drawings/drawing33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13.xml" ContentType="application/vnd.openxmlformats-officedocument.themeOverride+xml"/>
  <Override PartName="/xl/drawings/drawing3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4.xml" ContentType="application/vnd.openxmlformats-officedocument.themeOverride+xml"/>
  <Override PartName="/xl/drawings/drawing35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15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16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17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18.xml" ContentType="application/vnd.openxmlformats-officedocument.themeOverride+xml"/>
  <Override PartName="/xl/drawings/drawing36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19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39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20.xml" ContentType="application/vnd.openxmlformats-officedocument.themeOverride+xml"/>
  <Override PartName="/xl/drawings/drawing40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21.xml" ContentType="application/vnd.openxmlformats-officedocument.themeOverride+xml"/>
  <Override PartName="/xl/drawings/drawing41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22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23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24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25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26.xml" ContentType="application/vnd.openxmlformats-officedocument.themeOverride+xml"/>
  <Override PartName="/xl/drawings/drawing4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27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28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29.xml" ContentType="application/vnd.openxmlformats-officedocument.themeOverrid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30.xml" ContentType="application/vnd.openxmlformats-officedocument.themeOverrid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31.xml" ContentType="application/vnd.openxmlformats-officedocument.themeOverride+xml"/>
  <Override PartName="/xl/drawings/drawing43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32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33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34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35.xml" ContentType="application/vnd.openxmlformats-officedocument.themeOverride+xml"/>
  <Override PartName="/xl/drawings/drawing44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45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36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37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38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39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40.xml" ContentType="application/vnd.openxmlformats-officedocument.themeOverride+xml"/>
  <Override PartName="/xl/drawings/drawing46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41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42.xml" ContentType="application/vnd.openxmlformats-officedocument.themeOverrid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43.xml" ContentType="application/vnd.openxmlformats-officedocument.themeOverrid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theme/themeOverride44.xml" ContentType="application/vnd.openxmlformats-officedocument.themeOverrid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46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47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48.xml" ContentType="application/vnd.openxmlformats-officedocument.themeOverrid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49.xml" ContentType="application/vnd.openxmlformats-officedocument.themeOverrid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50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51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52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53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54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55.xml" ContentType="application/vnd.openxmlformats-officedocument.themeOverride+xml"/>
  <Override PartName="/xl/drawings/drawing48.xml" ContentType="application/vnd.openxmlformats-officedocument.drawing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56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57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58.xml" ContentType="application/vnd.openxmlformats-officedocument.themeOverrid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59.xml" ContentType="application/vnd.openxmlformats-officedocument.themeOverrid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60.xml" ContentType="application/vnd.openxmlformats-officedocument.themeOverride+xml"/>
  <Override PartName="/xl/drawings/drawing49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61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62.xml" ContentType="application/vnd.openxmlformats-officedocument.themeOverrid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63.xml" ContentType="application/vnd.openxmlformats-officedocument.themeOverrid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64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65.xml" ContentType="application/vnd.openxmlformats-officedocument.themeOverride+xml"/>
  <Override PartName="/xl/drawings/drawing50.xml" ContentType="application/vnd.openxmlformats-officedocument.drawing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51.xml" ContentType="application/vnd.openxmlformats-officedocument.drawing+xml"/>
  <Override PartName="/xl/charts/chartEx1.xml" ContentType="application/vnd.ms-office.chartex+xml"/>
  <Override PartName="/xl/charts/style106.xml" ContentType="application/vnd.ms-office.chartstyle+xml"/>
  <Override PartName="/xl/charts/colors106.xml" ContentType="application/vnd.ms-office.chartcolorstyle+xml"/>
  <Override PartName="/xl/theme/themeOverride66.xml" ContentType="application/vnd.openxmlformats-officedocument.themeOverride+xml"/>
  <Override PartName="/xl/charts/chartEx2.xml" ContentType="application/vnd.ms-office.chartex+xml"/>
  <Override PartName="/xl/charts/style107.xml" ContentType="application/vnd.ms-office.chartstyle+xml"/>
  <Override PartName="/xl/charts/colors107.xml" ContentType="application/vnd.ms-office.chartcolorstyle+xml"/>
  <Override PartName="/xl/theme/themeOverride67.xml" ContentType="application/vnd.openxmlformats-officedocument.themeOverride+xml"/>
  <Override PartName="/xl/drawings/drawing52.xml" ContentType="application/vnd.openxmlformats-officedocument.drawing+xml"/>
  <Override PartName="/xl/charts/chart106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7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08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09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0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53.xml" ContentType="application/vnd.openxmlformats-officedocument.drawing+xml"/>
  <Override PartName="/xl/charts/chart111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theme/themeOverride68.xml" ContentType="application/vnd.openxmlformats-officedocument.themeOverride+xml"/>
  <Override PartName="/xl/charts/chart112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theme/themeOverride69.xml" ContentType="application/vnd.openxmlformats-officedocument.themeOverride+xml"/>
  <Override PartName="/xl/charts/chart113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theme/themeOverride70.xml" ContentType="application/vnd.openxmlformats-officedocument.themeOverride+xml"/>
  <Override PartName="/xl/charts/chart114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theme/themeOverride71.xml" ContentType="application/vnd.openxmlformats-officedocument.themeOverride+xml"/>
  <Override PartName="/xl/charts/chart115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7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DA68A23-1363-4FFB-ABDF-D16DBDE8DEC0}" xr6:coauthVersionLast="47" xr6:coauthVersionMax="47" xr10:uidLastSave="{00000000-0000-0000-0000-000000000000}"/>
  <bookViews>
    <workbookView xWindow="-110" yWindow="-110" windowWidth="19420" windowHeight="10300" firstSheet="32" activeTab="38" xr2:uid="{00000000-000D-0000-FFFF-FFFF00000000}"/>
  </bookViews>
  <sheets>
    <sheet name="Obsah" sheetId="1" r:id="rId1"/>
    <sheet name="Graf 1" sheetId="4" r:id="rId2"/>
    <sheet name="Graf 2" sheetId="5" r:id="rId3"/>
    <sheet name="Graf 3" sheetId="6" r:id="rId4"/>
    <sheet name="Graf 4" sheetId="7" r:id="rId5"/>
    <sheet name="Graf 5" sheetId="8" r:id="rId6"/>
    <sheet name="Graf 6" sheetId="54" r:id="rId7"/>
    <sheet name="Graf 7" sheetId="9" r:id="rId8"/>
    <sheet name="Graf 8" sheetId="10" r:id="rId9"/>
    <sheet name="Graf 9" sheetId="11" r:id="rId10"/>
    <sheet name="Graf 10" sheetId="12" r:id="rId11"/>
    <sheet name="Graf 11" sheetId="13" r:id="rId12"/>
    <sheet name="Graf 12" sheetId="14" r:id="rId13"/>
    <sheet name="Graf 13" sheetId="15" r:id="rId14"/>
    <sheet name="Graf 14" sheetId="16" r:id="rId15"/>
    <sheet name="Graf 15" sheetId="17" r:id="rId16"/>
    <sheet name="Graf 16" sheetId="18" r:id="rId17"/>
    <sheet name="Graf 17" sheetId="19" r:id="rId18"/>
    <sheet name="Graf 18" sheetId="20" r:id="rId19"/>
    <sheet name="Graf 19" sheetId="21" r:id="rId20"/>
    <sheet name="Graf 20" sheetId="24" r:id="rId21"/>
    <sheet name="Graf 21" sheetId="22" r:id="rId22"/>
    <sheet name="Graf 22" sheetId="23" r:id="rId23"/>
    <sheet name="Graf 23" sheetId="25" r:id="rId24"/>
    <sheet name="Graf 24" sheetId="26" r:id="rId25"/>
    <sheet name="Graf 25" sheetId="27" r:id="rId26"/>
    <sheet name="Graf 26" sheetId="28" r:id="rId27"/>
    <sheet name="Graf 27" sheetId="29" r:id="rId28"/>
    <sheet name="Graf 28" sheetId="30" r:id="rId29"/>
    <sheet name="Graf 29" sheetId="31" r:id="rId30"/>
    <sheet name="Graf 30" sheetId="32" r:id="rId31"/>
    <sheet name="Graf 31" sheetId="33" r:id="rId32"/>
    <sheet name="Graf 32" sheetId="34" r:id="rId33"/>
    <sheet name="Graf 33" sheetId="35" r:id="rId34"/>
    <sheet name="Graf 34" sheetId="36" r:id="rId35"/>
    <sheet name="Graf 35" sheetId="37" r:id="rId36"/>
    <sheet name="Graf B6_1" sheetId="56" r:id="rId37"/>
    <sheet name="Graf B7_1" sheetId="58" r:id="rId38"/>
    <sheet name="Graf 36" sheetId="62" r:id="rId39"/>
    <sheet name="Graf 37" sheetId="38" r:id="rId40"/>
    <sheet name="Graf 38" sheetId="39" r:id="rId41"/>
    <sheet name="Graf 39" sheetId="40" r:id="rId42"/>
    <sheet name="Graf 40" sheetId="41" r:id="rId43"/>
    <sheet name="Graf 41" sheetId="42" r:id="rId44"/>
    <sheet name="Tabuľka 1" sheetId="44" r:id="rId45"/>
    <sheet name="Tabuľka B6_1" sheetId="55" r:id="rId46"/>
    <sheet name="Tabuľka B7_1" sheetId="61" r:id="rId47"/>
    <sheet name="Tabuľka B7_2" sheetId="59" r:id="rId48"/>
    <sheet name="Príloha 1" sheetId="45" r:id="rId49"/>
    <sheet name="Príloha 2" sheetId="46" r:id="rId50"/>
    <sheet name="Príloha 3" sheetId="47" r:id="rId51"/>
    <sheet name="Príloha 4" sheetId="48" r:id="rId52"/>
    <sheet name="Príloha 5" sheetId="49" r:id="rId53"/>
    <sheet name="Príloha 6" sheetId="50" r:id="rId54"/>
    <sheet name="Príloha 7" sheetId="51" r:id="rId55"/>
    <sheet name="Príloha 8" sheetId="52" r:id="rId56"/>
    <sheet name="Príloha 9" sheetId="53" r:id="rId57"/>
  </sheets>
  <externalReferences>
    <externalReference r:id="rId58"/>
  </externalReferences>
  <definedNames>
    <definedName name="_xlnm._FilterDatabase" localSheetId="20" hidden="1">'Graf 20'!#REF!</definedName>
    <definedName name="_xlnm._FilterDatabase" localSheetId="21" hidden="1">'Graf 21'!#REF!</definedName>
    <definedName name="_xlchart.v1.0" hidden="1">'Príloha 6'!$L$11:$L$21</definedName>
    <definedName name="_xlchart.v1.1" hidden="1">'Príloha 6'!$N$10</definedName>
    <definedName name="_xlchart.v1.2" hidden="1">'Príloha 6'!$N$11:$N$21</definedName>
    <definedName name="_xlchart.v1.3" hidden="1">'Príloha 6'!$L$33:$L$43</definedName>
    <definedName name="_xlchart.v1.4" hidden="1">'Príloha 6'!$N$32</definedName>
    <definedName name="_xlchart.v1.5" hidden="1">'Príloha 6'!$N$33:$N$43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55" l="1"/>
  <c r="F7" i="55" s="1"/>
  <c r="U7" i="55"/>
  <c r="G7" i="55" s="1"/>
  <c r="V7" i="55"/>
  <c r="H7" i="55" s="1"/>
  <c r="W7" i="55"/>
  <c r="I7" i="55" s="1"/>
  <c r="X7" i="55"/>
  <c r="J7" i="55" s="1"/>
  <c r="Y7" i="55"/>
  <c r="K7" i="55" s="1"/>
  <c r="Z7" i="55"/>
  <c r="L7" i="55" s="1"/>
  <c r="AA7" i="55"/>
  <c r="M7" i="55" s="1"/>
  <c r="AB7" i="55"/>
  <c r="N7" i="55" s="1"/>
  <c r="AC7" i="55"/>
  <c r="O7" i="55" s="1"/>
  <c r="K10" i="55"/>
  <c r="L10" i="55"/>
  <c r="O10" i="55"/>
  <c r="T11" i="55"/>
  <c r="F10" i="55" s="1"/>
  <c r="U11" i="55"/>
  <c r="G10" i="55" s="1"/>
  <c r="V11" i="55"/>
  <c r="H10" i="55" s="1"/>
  <c r="W11" i="55"/>
  <c r="I10" i="55" s="1"/>
  <c r="X11" i="55"/>
  <c r="J10" i="55" s="1"/>
  <c r="Y11" i="55"/>
  <c r="Z11" i="55"/>
  <c r="AA11" i="55"/>
  <c r="M10" i="55" s="1"/>
  <c r="AB11" i="55"/>
  <c r="N10" i="55" s="1"/>
  <c r="AC11" i="55"/>
  <c r="T15" i="55"/>
  <c r="F13" i="55" s="1"/>
  <c r="U15" i="55"/>
  <c r="G13" i="55" s="1"/>
  <c r="V15" i="55"/>
  <c r="H13" i="55" s="1"/>
  <c r="W15" i="55"/>
  <c r="I13" i="55" s="1"/>
  <c r="X15" i="55"/>
  <c r="J13" i="55" s="1"/>
  <c r="Y15" i="55"/>
  <c r="K13" i="55" s="1"/>
  <c r="Z15" i="55"/>
  <c r="L13" i="55" s="1"/>
  <c r="AA15" i="55"/>
  <c r="M13" i="55" s="1"/>
  <c r="AB15" i="55"/>
  <c r="N13" i="55" s="1"/>
  <c r="AC15" i="55"/>
  <c r="O13" i="55" s="1"/>
  <c r="T19" i="55"/>
  <c r="F16" i="55" s="1"/>
  <c r="U19" i="55"/>
  <c r="G16" i="55" s="1"/>
  <c r="V19" i="55"/>
  <c r="H16" i="55" s="1"/>
  <c r="W19" i="55"/>
  <c r="I16" i="55" s="1"/>
  <c r="X19" i="55"/>
  <c r="J16" i="55" s="1"/>
  <c r="Y19" i="55"/>
  <c r="K16" i="55" s="1"/>
  <c r="Z19" i="55"/>
  <c r="L16" i="55" s="1"/>
  <c r="AA19" i="55"/>
  <c r="M16" i="55" s="1"/>
  <c r="AB19" i="55"/>
  <c r="N16" i="55" s="1"/>
  <c r="AC19" i="55"/>
  <c r="O16" i="55" s="1"/>
  <c r="T23" i="55"/>
  <c r="F19" i="55" s="1"/>
  <c r="U23" i="55"/>
  <c r="G19" i="55" s="1"/>
  <c r="V23" i="55"/>
  <c r="H19" i="55" s="1"/>
  <c r="W23" i="55"/>
  <c r="I19" i="55" s="1"/>
  <c r="X23" i="55"/>
  <c r="J19" i="55" s="1"/>
  <c r="Y23" i="55"/>
  <c r="K19" i="55" s="1"/>
  <c r="Z23" i="55"/>
  <c r="L19" i="55" s="1"/>
  <c r="AA23" i="55"/>
  <c r="M19" i="55" s="1"/>
  <c r="AB23" i="55"/>
  <c r="N19" i="55" s="1"/>
  <c r="AC23" i="55"/>
  <c r="O19" i="55" s="1"/>
  <c r="T27" i="55"/>
  <c r="F22" i="55" s="1"/>
  <c r="U27" i="55"/>
  <c r="G22" i="55" s="1"/>
  <c r="V27" i="55"/>
  <c r="H22" i="55" s="1"/>
  <c r="W27" i="55"/>
  <c r="I22" i="55" s="1"/>
  <c r="X27" i="55"/>
  <c r="J22" i="55" s="1"/>
  <c r="Y27" i="55"/>
  <c r="K22" i="55" s="1"/>
  <c r="Z27" i="55"/>
  <c r="L22" i="55" s="1"/>
  <c r="AA27" i="55"/>
  <c r="M22" i="55" s="1"/>
  <c r="AB27" i="55"/>
  <c r="N22" i="55" s="1"/>
  <c r="AC27" i="55"/>
  <c r="O22" i="55" s="1"/>
  <c r="T31" i="55"/>
  <c r="F25" i="55" s="1"/>
  <c r="U31" i="55"/>
  <c r="G25" i="55" s="1"/>
  <c r="V31" i="55"/>
  <c r="H25" i="55" s="1"/>
  <c r="W31" i="55"/>
  <c r="I25" i="55" s="1"/>
  <c r="X31" i="55"/>
  <c r="J25" i="55" s="1"/>
  <c r="Y31" i="55"/>
  <c r="K25" i="55" s="1"/>
  <c r="Z31" i="55"/>
  <c r="L25" i="55" s="1"/>
  <c r="AA31" i="55"/>
  <c r="M25" i="55" s="1"/>
  <c r="AB31" i="55"/>
  <c r="N25" i="55" s="1"/>
  <c r="AC31" i="55"/>
  <c r="O25" i="55" s="1"/>
  <c r="T35" i="55"/>
  <c r="F28" i="55" s="1"/>
  <c r="U35" i="55"/>
  <c r="G28" i="55" s="1"/>
  <c r="V35" i="55"/>
  <c r="H28" i="55" s="1"/>
  <c r="W35" i="55"/>
  <c r="I28" i="55" s="1"/>
  <c r="X35" i="55"/>
  <c r="J28" i="55" s="1"/>
  <c r="Y35" i="55"/>
  <c r="K28" i="55" s="1"/>
  <c r="Z35" i="55"/>
  <c r="L28" i="55" s="1"/>
  <c r="AA35" i="55"/>
  <c r="M28" i="55" s="1"/>
  <c r="AB35" i="55"/>
  <c r="N28" i="55" s="1"/>
  <c r="AC35" i="55"/>
  <c r="O28" i="55" s="1"/>
  <c r="Q18" i="5" l="1"/>
  <c r="R18" i="5"/>
  <c r="S18" i="5"/>
  <c r="T18" i="5"/>
  <c r="U18" i="5"/>
  <c r="V18" i="5"/>
  <c r="P18" i="5"/>
  <c r="N35" i="21" l="1"/>
  <c r="O35" i="21"/>
  <c r="P35" i="21"/>
  <c r="Q35" i="21"/>
  <c r="N36" i="21"/>
  <c r="O36" i="21"/>
  <c r="P36" i="21"/>
  <c r="Q36" i="21"/>
  <c r="N37" i="21"/>
  <c r="O37" i="21"/>
  <c r="P37" i="21"/>
  <c r="Q37" i="21"/>
  <c r="N38" i="21"/>
  <c r="O38" i="21"/>
  <c r="P38" i="21"/>
  <c r="Q38" i="21"/>
  <c r="O34" i="21"/>
  <c r="P34" i="21"/>
  <c r="Q34" i="21"/>
  <c r="N34" i="21"/>
  <c r="N17" i="21"/>
  <c r="O17" i="21"/>
  <c r="P17" i="21"/>
  <c r="Q17" i="21"/>
  <c r="N18" i="21"/>
  <c r="O18" i="21"/>
  <c r="P18" i="21"/>
  <c r="Q18" i="21"/>
  <c r="N19" i="21"/>
  <c r="O19" i="21"/>
  <c r="P19" i="21"/>
  <c r="Q19" i="21"/>
  <c r="N20" i="21"/>
  <c r="O20" i="21"/>
  <c r="P20" i="21"/>
  <c r="Q20" i="21"/>
  <c r="O16" i="21"/>
  <c r="P16" i="21"/>
  <c r="Q16" i="21"/>
  <c r="N16" i="21"/>
  <c r="N30" i="21"/>
  <c r="O30" i="21"/>
  <c r="P30" i="21"/>
  <c r="Q30" i="21"/>
  <c r="N31" i="21"/>
  <c r="O31" i="21"/>
  <c r="P31" i="21"/>
  <c r="Q31" i="21"/>
  <c r="N32" i="21"/>
  <c r="O32" i="21"/>
  <c r="P32" i="21"/>
  <c r="Q32" i="21"/>
  <c r="N33" i="21"/>
  <c r="O33" i="21"/>
  <c r="P33" i="21"/>
  <c r="Q33" i="21"/>
  <c r="O29" i="21"/>
  <c r="P29" i="21"/>
  <c r="Q29" i="21"/>
  <c r="N29" i="21"/>
  <c r="N11" i="21"/>
  <c r="Q15" i="21"/>
  <c r="P15" i="21"/>
  <c r="O15" i="21"/>
  <c r="N15" i="21"/>
  <c r="Q14" i="21"/>
  <c r="P14" i="21"/>
  <c r="O14" i="21"/>
  <c r="N14" i="21"/>
  <c r="Q13" i="21"/>
  <c r="P13" i="21"/>
  <c r="O13" i="21"/>
  <c r="N13" i="21"/>
  <c r="Q12" i="21"/>
  <c r="P12" i="21"/>
  <c r="O12" i="21"/>
  <c r="N12" i="21"/>
  <c r="O11" i="21"/>
  <c r="P11" i="21"/>
  <c r="Q11" i="21"/>
  <c r="R111" i="24"/>
  <c r="U31" i="24" s="1"/>
  <c r="O107" i="24" l="1"/>
  <c r="R14" i="24" s="1"/>
  <c r="P107" i="24"/>
  <c r="S14" i="24" s="1"/>
  <c r="Q107" i="24"/>
  <c r="T14" i="24" s="1"/>
  <c r="R107" i="24"/>
  <c r="U14" i="24" s="1"/>
  <c r="S107" i="24"/>
  <c r="V14" i="24" s="1"/>
  <c r="T107" i="24"/>
  <c r="W14" i="24" s="1"/>
  <c r="U107" i="24"/>
  <c r="X14" i="24" s="1"/>
  <c r="V107" i="24"/>
  <c r="Y14" i="24" s="1"/>
  <c r="W107" i="24"/>
  <c r="Z14" i="24" s="1"/>
  <c r="O108" i="24"/>
  <c r="R15" i="24" s="1"/>
  <c r="P108" i="24"/>
  <c r="S15" i="24" s="1"/>
  <c r="Q108" i="24"/>
  <c r="T15" i="24" s="1"/>
  <c r="R108" i="24"/>
  <c r="U15" i="24" s="1"/>
  <c r="S108" i="24"/>
  <c r="V15" i="24" s="1"/>
  <c r="T108" i="24"/>
  <c r="W15" i="24" s="1"/>
  <c r="U108" i="24"/>
  <c r="X15" i="24" s="1"/>
  <c r="V108" i="24"/>
  <c r="Y15" i="24" s="1"/>
  <c r="W108" i="24"/>
  <c r="Z15" i="24" s="1"/>
  <c r="O109" i="24"/>
  <c r="R16" i="24" s="1"/>
  <c r="P109" i="24"/>
  <c r="S16" i="24" s="1"/>
  <c r="Q109" i="24"/>
  <c r="T16" i="24" s="1"/>
  <c r="R109" i="24"/>
  <c r="U16" i="24" s="1"/>
  <c r="S109" i="24"/>
  <c r="V16" i="24" s="1"/>
  <c r="T109" i="24"/>
  <c r="W16" i="24" s="1"/>
  <c r="U109" i="24"/>
  <c r="X16" i="24" s="1"/>
  <c r="V109" i="24"/>
  <c r="Y16" i="24" s="1"/>
  <c r="W109" i="24"/>
  <c r="Z16" i="24" s="1"/>
  <c r="O110" i="24"/>
  <c r="R17" i="24" s="1"/>
  <c r="P110" i="24"/>
  <c r="S17" i="24" s="1"/>
  <c r="Q110" i="24"/>
  <c r="T17" i="24" s="1"/>
  <c r="R110" i="24"/>
  <c r="U17" i="24" s="1"/>
  <c r="S110" i="24"/>
  <c r="V17" i="24" s="1"/>
  <c r="T110" i="24"/>
  <c r="W17" i="24" s="1"/>
  <c r="U110" i="24"/>
  <c r="X17" i="24" s="1"/>
  <c r="V110" i="24"/>
  <c r="Y17" i="24" s="1"/>
  <c r="W110" i="24"/>
  <c r="Z17" i="24" s="1"/>
  <c r="O111" i="24"/>
  <c r="R31" i="24" s="1"/>
  <c r="P111" i="24"/>
  <c r="S31" i="24" s="1"/>
  <c r="Q111" i="24"/>
  <c r="T31" i="24" s="1"/>
  <c r="S111" i="24"/>
  <c r="V31" i="24" s="1"/>
  <c r="T111" i="24"/>
  <c r="W31" i="24" s="1"/>
  <c r="U111" i="24"/>
  <c r="X31" i="24" s="1"/>
  <c r="V111" i="24"/>
  <c r="Y31" i="24" s="1"/>
  <c r="W111" i="24"/>
  <c r="Z31" i="24" s="1"/>
  <c r="O112" i="24"/>
  <c r="R32" i="24" s="1"/>
  <c r="P112" i="24"/>
  <c r="S32" i="24" s="1"/>
  <c r="Q112" i="24"/>
  <c r="T32" i="24" s="1"/>
  <c r="R112" i="24"/>
  <c r="U32" i="24" s="1"/>
  <c r="S112" i="24"/>
  <c r="V32" i="24" s="1"/>
  <c r="T112" i="24"/>
  <c r="W32" i="24" s="1"/>
  <c r="U112" i="24"/>
  <c r="X32" i="24" s="1"/>
  <c r="V112" i="24"/>
  <c r="Y32" i="24" s="1"/>
  <c r="W112" i="24"/>
  <c r="Z32" i="24" s="1"/>
  <c r="O113" i="24"/>
  <c r="R33" i="24" s="1"/>
  <c r="P113" i="24"/>
  <c r="S33" i="24" s="1"/>
  <c r="Q113" i="24"/>
  <c r="T33" i="24" s="1"/>
  <c r="R113" i="24"/>
  <c r="U33" i="24" s="1"/>
  <c r="S113" i="24"/>
  <c r="V33" i="24" s="1"/>
  <c r="T113" i="24"/>
  <c r="W33" i="24" s="1"/>
  <c r="U113" i="24"/>
  <c r="X33" i="24" s="1"/>
  <c r="V113" i="24"/>
  <c r="Y33" i="24" s="1"/>
  <c r="W113" i="24"/>
  <c r="Z33" i="24" s="1"/>
  <c r="O114" i="24"/>
  <c r="R34" i="24" s="1"/>
  <c r="P114" i="24"/>
  <c r="S34" i="24" s="1"/>
  <c r="Q114" i="24"/>
  <c r="T34" i="24" s="1"/>
  <c r="R114" i="24"/>
  <c r="U34" i="24" s="1"/>
  <c r="S114" i="24"/>
  <c r="V34" i="24" s="1"/>
  <c r="T114" i="24"/>
  <c r="W34" i="24" s="1"/>
  <c r="U114" i="24"/>
  <c r="X34" i="24" s="1"/>
  <c r="V114" i="24"/>
  <c r="Y34" i="24" s="1"/>
  <c r="W114" i="24"/>
  <c r="Z34" i="24" s="1"/>
  <c r="O115" i="24"/>
  <c r="R35" i="24" s="1"/>
  <c r="P115" i="24"/>
  <c r="S35" i="24" s="1"/>
  <c r="Q115" i="24"/>
  <c r="T35" i="24" s="1"/>
  <c r="R115" i="24"/>
  <c r="U35" i="24" s="1"/>
  <c r="S115" i="24"/>
  <c r="V35" i="24" s="1"/>
  <c r="T115" i="24"/>
  <c r="W35" i="24" s="1"/>
  <c r="U115" i="24"/>
  <c r="X35" i="24" s="1"/>
  <c r="V115" i="24"/>
  <c r="Y35" i="24" s="1"/>
  <c r="W115" i="24"/>
  <c r="Z35" i="24" s="1"/>
  <c r="O116" i="24"/>
  <c r="R49" i="24" s="1"/>
  <c r="P116" i="24"/>
  <c r="S49" i="24" s="1"/>
  <c r="Q116" i="24"/>
  <c r="T49" i="24" s="1"/>
  <c r="R116" i="24"/>
  <c r="U49" i="24" s="1"/>
  <c r="S116" i="24"/>
  <c r="V49" i="24" s="1"/>
  <c r="T116" i="24"/>
  <c r="W49" i="24" s="1"/>
  <c r="U116" i="24"/>
  <c r="X49" i="24" s="1"/>
  <c r="V116" i="24"/>
  <c r="Y49" i="24" s="1"/>
  <c r="W116" i="24"/>
  <c r="Z49" i="24" s="1"/>
  <c r="O117" i="24"/>
  <c r="R50" i="24" s="1"/>
  <c r="P117" i="24"/>
  <c r="S50" i="24" s="1"/>
  <c r="Q117" i="24"/>
  <c r="T50" i="24" s="1"/>
  <c r="R117" i="24"/>
  <c r="U50" i="24" s="1"/>
  <c r="S117" i="24"/>
  <c r="V50" i="24" s="1"/>
  <c r="T117" i="24"/>
  <c r="W50" i="24" s="1"/>
  <c r="U117" i="24"/>
  <c r="X50" i="24" s="1"/>
  <c r="V117" i="24"/>
  <c r="Y50" i="24" s="1"/>
  <c r="W117" i="24"/>
  <c r="Z50" i="24" s="1"/>
  <c r="O118" i="24"/>
  <c r="R51" i="24" s="1"/>
  <c r="P118" i="24"/>
  <c r="S51" i="24" s="1"/>
  <c r="Q118" i="24"/>
  <c r="T51" i="24" s="1"/>
  <c r="R118" i="24"/>
  <c r="U51" i="24" s="1"/>
  <c r="S118" i="24"/>
  <c r="V51" i="24" s="1"/>
  <c r="T118" i="24"/>
  <c r="W51" i="24" s="1"/>
  <c r="U118" i="24"/>
  <c r="X51" i="24" s="1"/>
  <c r="V118" i="24"/>
  <c r="Y51" i="24" s="1"/>
  <c r="W118" i="24"/>
  <c r="Z51" i="24" s="1"/>
  <c r="O119" i="24"/>
  <c r="R52" i="24" s="1"/>
  <c r="P119" i="24"/>
  <c r="S52" i="24" s="1"/>
  <c r="Q119" i="24"/>
  <c r="T52" i="24" s="1"/>
  <c r="R119" i="24"/>
  <c r="U52" i="24" s="1"/>
  <c r="S119" i="24"/>
  <c r="V52" i="24" s="1"/>
  <c r="T119" i="24"/>
  <c r="W52" i="24" s="1"/>
  <c r="U119" i="24"/>
  <c r="X52" i="24" s="1"/>
  <c r="V119" i="24"/>
  <c r="Y52" i="24" s="1"/>
  <c r="W119" i="24"/>
  <c r="Z52" i="24" s="1"/>
  <c r="O120" i="24"/>
  <c r="R53" i="24" s="1"/>
  <c r="P120" i="24"/>
  <c r="S53" i="24" s="1"/>
  <c r="Q120" i="24"/>
  <c r="T53" i="24" s="1"/>
  <c r="R120" i="24"/>
  <c r="U53" i="24" s="1"/>
  <c r="S120" i="24"/>
  <c r="V53" i="24" s="1"/>
  <c r="T120" i="24"/>
  <c r="W53" i="24" s="1"/>
  <c r="U120" i="24"/>
  <c r="X53" i="24" s="1"/>
  <c r="V120" i="24"/>
  <c r="Y53" i="24" s="1"/>
  <c r="W120" i="24"/>
  <c r="Z53" i="24" s="1"/>
  <c r="O121" i="24"/>
  <c r="R67" i="24" s="1"/>
  <c r="P121" i="24"/>
  <c r="S67" i="24" s="1"/>
  <c r="Q121" i="24"/>
  <c r="T67" i="24" s="1"/>
  <c r="R121" i="24"/>
  <c r="U67" i="24" s="1"/>
  <c r="S121" i="24"/>
  <c r="V67" i="24" s="1"/>
  <c r="T121" i="24"/>
  <c r="W67" i="24" s="1"/>
  <c r="U121" i="24"/>
  <c r="X67" i="24" s="1"/>
  <c r="V121" i="24"/>
  <c r="Y67" i="24" s="1"/>
  <c r="W121" i="24"/>
  <c r="Z67" i="24" s="1"/>
  <c r="O122" i="24"/>
  <c r="R68" i="24" s="1"/>
  <c r="P122" i="24"/>
  <c r="S68" i="24" s="1"/>
  <c r="Q122" i="24"/>
  <c r="T68" i="24" s="1"/>
  <c r="R122" i="24"/>
  <c r="U68" i="24" s="1"/>
  <c r="S122" i="24"/>
  <c r="V68" i="24" s="1"/>
  <c r="T122" i="24"/>
  <c r="W68" i="24" s="1"/>
  <c r="U122" i="24"/>
  <c r="X68" i="24" s="1"/>
  <c r="V122" i="24"/>
  <c r="Y68" i="24" s="1"/>
  <c r="W122" i="24"/>
  <c r="Z68" i="24" s="1"/>
  <c r="O123" i="24"/>
  <c r="R69" i="24" s="1"/>
  <c r="P123" i="24"/>
  <c r="S69" i="24" s="1"/>
  <c r="Q123" i="24"/>
  <c r="T69" i="24" s="1"/>
  <c r="R123" i="24"/>
  <c r="U69" i="24" s="1"/>
  <c r="S123" i="24"/>
  <c r="V69" i="24" s="1"/>
  <c r="T123" i="24"/>
  <c r="W69" i="24" s="1"/>
  <c r="U123" i="24"/>
  <c r="X69" i="24" s="1"/>
  <c r="V123" i="24"/>
  <c r="Y69" i="24" s="1"/>
  <c r="W123" i="24"/>
  <c r="Z69" i="24" s="1"/>
  <c r="O124" i="24"/>
  <c r="R70" i="24" s="1"/>
  <c r="P124" i="24"/>
  <c r="S70" i="24" s="1"/>
  <c r="Q124" i="24"/>
  <c r="T70" i="24" s="1"/>
  <c r="R124" i="24"/>
  <c r="U70" i="24" s="1"/>
  <c r="S124" i="24"/>
  <c r="V70" i="24" s="1"/>
  <c r="T124" i="24"/>
  <c r="W70" i="24" s="1"/>
  <c r="U124" i="24"/>
  <c r="X70" i="24" s="1"/>
  <c r="V124" i="24"/>
  <c r="Y70" i="24" s="1"/>
  <c r="W124" i="24"/>
  <c r="Z70" i="24" s="1"/>
  <c r="O125" i="24"/>
  <c r="R71" i="24" s="1"/>
  <c r="P125" i="24"/>
  <c r="S71" i="24" s="1"/>
  <c r="Q125" i="24"/>
  <c r="T71" i="24" s="1"/>
  <c r="R125" i="24"/>
  <c r="U71" i="24" s="1"/>
  <c r="S125" i="24"/>
  <c r="V71" i="24" s="1"/>
  <c r="T125" i="24"/>
  <c r="W71" i="24" s="1"/>
  <c r="U125" i="24"/>
  <c r="X71" i="24" s="1"/>
  <c r="V125" i="24"/>
  <c r="Y71" i="24" s="1"/>
  <c r="W125" i="24"/>
  <c r="Z71" i="24" s="1"/>
  <c r="P106" i="24"/>
  <c r="S13" i="24" s="1"/>
  <c r="Q106" i="24"/>
  <c r="T13" i="24" s="1"/>
  <c r="R106" i="24"/>
  <c r="U13" i="24" s="1"/>
  <c r="S106" i="24"/>
  <c r="V13" i="24" s="1"/>
  <c r="T106" i="24"/>
  <c r="W13" i="24" s="1"/>
  <c r="U106" i="24"/>
  <c r="X13" i="24" s="1"/>
  <c r="V106" i="24"/>
  <c r="Y13" i="24" s="1"/>
  <c r="W106" i="24"/>
  <c r="Z13" i="24" s="1"/>
  <c r="O106" i="24"/>
  <c r="R13" i="24" s="1"/>
  <c r="O53" i="24"/>
  <c r="T9" i="27"/>
  <c r="U9" i="27"/>
  <c r="V9" i="27"/>
  <c r="W9" i="27"/>
  <c r="X9" i="27"/>
  <c r="Y9" i="27"/>
  <c r="Z9" i="27"/>
  <c r="AA9" i="27"/>
  <c r="AB9" i="27"/>
  <c r="T10" i="27"/>
  <c r="U10" i="27"/>
  <c r="V10" i="27"/>
  <c r="W10" i="27"/>
  <c r="X10" i="27"/>
  <c r="Y10" i="27"/>
  <c r="Z10" i="27"/>
  <c r="AA10" i="27"/>
  <c r="AB10" i="27"/>
  <c r="T11" i="27"/>
  <c r="U11" i="27"/>
  <c r="V11" i="27"/>
  <c r="W11" i="27"/>
  <c r="X11" i="27"/>
  <c r="Y11" i="27"/>
  <c r="Z11" i="27"/>
  <c r="AA11" i="27"/>
  <c r="AB11" i="27"/>
  <c r="T12" i="27"/>
  <c r="U12" i="27"/>
  <c r="V12" i="27"/>
  <c r="W12" i="27"/>
  <c r="X12" i="27"/>
  <c r="Y12" i="27"/>
  <c r="Z12" i="27"/>
  <c r="AA12" i="27"/>
  <c r="AB12" i="27"/>
  <c r="T13" i="27"/>
  <c r="U13" i="27"/>
  <c r="V13" i="27"/>
  <c r="W13" i="27"/>
  <c r="X13" i="27"/>
  <c r="Y13" i="27"/>
  <c r="Z13" i="27"/>
  <c r="AA13" i="27"/>
  <c r="AB13" i="27"/>
  <c r="T14" i="27"/>
  <c r="U14" i="27"/>
  <c r="V14" i="27"/>
  <c r="W14" i="27"/>
  <c r="X14" i="27"/>
  <c r="Y14" i="27"/>
  <c r="Z14" i="27"/>
  <c r="AA14" i="27"/>
  <c r="AB14" i="27"/>
  <c r="T15" i="27"/>
  <c r="U15" i="27"/>
  <c r="V15" i="27"/>
  <c r="W15" i="27"/>
  <c r="X15" i="27"/>
  <c r="Y15" i="27"/>
  <c r="Z15" i="27"/>
  <c r="AA15" i="27"/>
  <c r="AB15" i="27"/>
  <c r="T16" i="27"/>
  <c r="U16" i="27"/>
  <c r="V16" i="27"/>
  <c r="W16" i="27"/>
  <c r="X16" i="27"/>
  <c r="Y16" i="27"/>
  <c r="Z16" i="27"/>
  <c r="AA16" i="27"/>
  <c r="AB16" i="27"/>
  <c r="T17" i="27"/>
  <c r="U17" i="27"/>
  <c r="V17" i="27"/>
  <c r="W17" i="27"/>
  <c r="X17" i="27"/>
  <c r="Y17" i="27"/>
  <c r="Z17" i="27"/>
  <c r="AA17" i="27"/>
  <c r="AB17" i="27"/>
  <c r="T18" i="27"/>
  <c r="U18" i="27"/>
  <c r="V18" i="27"/>
  <c r="W18" i="27"/>
  <c r="X18" i="27"/>
  <c r="Y18" i="27"/>
  <c r="Z18" i="27"/>
  <c r="AA18" i="27"/>
  <c r="AB18" i="27"/>
  <c r="T19" i="27"/>
  <c r="U19" i="27"/>
  <c r="V19" i="27"/>
  <c r="W19" i="27"/>
  <c r="X19" i="27"/>
  <c r="Y19" i="27"/>
  <c r="Z19" i="27"/>
  <c r="AA19" i="27"/>
  <c r="AB19" i="27"/>
  <c r="T20" i="27"/>
  <c r="U20" i="27"/>
  <c r="V20" i="27"/>
  <c r="W20" i="27"/>
  <c r="X20" i="27"/>
  <c r="Y20" i="27"/>
  <c r="Z20" i="27"/>
  <c r="AA20" i="27"/>
  <c r="AB20" i="27"/>
  <c r="T21" i="27"/>
  <c r="U21" i="27"/>
  <c r="V21" i="27"/>
  <c r="W21" i="27"/>
  <c r="X21" i="27"/>
  <c r="Y21" i="27"/>
  <c r="Z21" i="27"/>
  <c r="AA21" i="27"/>
  <c r="AB21" i="27"/>
  <c r="T22" i="27"/>
  <c r="U22" i="27"/>
  <c r="V22" i="27"/>
  <c r="W22" i="27"/>
  <c r="X22" i="27"/>
  <c r="Y22" i="27"/>
  <c r="Z22" i="27"/>
  <c r="AA22" i="27"/>
  <c r="AB22" i="27"/>
  <c r="T23" i="27"/>
  <c r="U23" i="27"/>
  <c r="V23" i="27"/>
  <c r="W23" i="27"/>
  <c r="X23" i="27"/>
  <c r="Y23" i="27"/>
  <c r="Z23" i="27"/>
  <c r="AA23" i="27"/>
  <c r="AB23" i="27"/>
  <c r="T24" i="27"/>
  <c r="U24" i="27"/>
  <c r="V24" i="27"/>
  <c r="W24" i="27"/>
  <c r="X24" i="27"/>
  <c r="Y24" i="27"/>
  <c r="Z24" i="27"/>
  <c r="AA24" i="27"/>
  <c r="AB24" i="27"/>
  <c r="T25" i="27"/>
  <c r="U25" i="27"/>
  <c r="V25" i="27"/>
  <c r="W25" i="27"/>
  <c r="X25" i="27"/>
  <c r="Y25" i="27"/>
  <c r="Z25" i="27"/>
  <c r="AA25" i="27"/>
  <c r="AB25" i="27"/>
  <c r="T26" i="27"/>
  <c r="U26" i="27"/>
  <c r="V26" i="27"/>
  <c r="W26" i="27"/>
  <c r="X26" i="27"/>
  <c r="Y26" i="27"/>
  <c r="Z26" i="27"/>
  <c r="AA26" i="27"/>
  <c r="AB26" i="27"/>
  <c r="T27" i="27"/>
  <c r="U27" i="27"/>
  <c r="V27" i="27"/>
  <c r="W27" i="27"/>
  <c r="X27" i="27"/>
  <c r="Y27" i="27"/>
  <c r="Z27" i="27"/>
  <c r="AA27" i="27"/>
  <c r="AB27" i="27"/>
  <c r="T28" i="27"/>
  <c r="U28" i="27"/>
  <c r="V28" i="27"/>
  <c r="W28" i="27"/>
  <c r="X28" i="27"/>
  <c r="Y28" i="27"/>
  <c r="Z28" i="27"/>
  <c r="AA28" i="27"/>
  <c r="AB28" i="27"/>
  <c r="T29" i="27"/>
  <c r="U29" i="27"/>
  <c r="V29" i="27"/>
  <c r="W29" i="27"/>
  <c r="X29" i="27"/>
  <c r="Y29" i="27"/>
  <c r="Z29" i="27"/>
  <c r="AA29" i="27"/>
  <c r="AB29" i="27"/>
  <c r="T30" i="27"/>
  <c r="U30" i="27"/>
  <c r="V30" i="27"/>
  <c r="W30" i="27"/>
  <c r="X30" i="27"/>
  <c r="Y30" i="27"/>
  <c r="Z30" i="27"/>
  <c r="AA30" i="27"/>
  <c r="AB30" i="27"/>
  <c r="T31" i="27"/>
  <c r="U31" i="27"/>
  <c r="V31" i="27"/>
  <c r="W31" i="27"/>
  <c r="X31" i="27"/>
  <c r="Y31" i="27"/>
  <c r="Z31" i="27"/>
  <c r="AA31" i="27"/>
  <c r="AB31" i="27"/>
  <c r="T32" i="27"/>
  <c r="U32" i="27"/>
  <c r="V32" i="27"/>
  <c r="W32" i="27"/>
  <c r="X32" i="27"/>
  <c r="Y32" i="27"/>
  <c r="Z32" i="27"/>
  <c r="AA32" i="27"/>
  <c r="AB32" i="27"/>
  <c r="T33" i="27"/>
  <c r="U33" i="27"/>
  <c r="V33" i="27"/>
  <c r="W33" i="27"/>
  <c r="X33" i="27"/>
  <c r="Y33" i="27"/>
  <c r="Z33" i="27"/>
  <c r="AA33" i="27"/>
  <c r="AB33" i="27"/>
  <c r="T34" i="27"/>
  <c r="U34" i="27"/>
  <c r="V34" i="27"/>
  <c r="W34" i="27"/>
  <c r="X34" i="27"/>
  <c r="Y34" i="27"/>
  <c r="Z34" i="27"/>
  <c r="AA34" i="27"/>
  <c r="AB34" i="27"/>
  <c r="T36" i="27"/>
  <c r="U36" i="27"/>
  <c r="V36" i="27"/>
  <c r="W36" i="27"/>
  <c r="X36" i="27"/>
  <c r="Y36" i="27"/>
  <c r="Z36" i="27"/>
  <c r="AA36" i="27"/>
  <c r="AB36" i="27"/>
  <c r="T37" i="27"/>
  <c r="U37" i="27"/>
  <c r="V37" i="27"/>
  <c r="W37" i="27"/>
  <c r="X37" i="27"/>
  <c r="Y37" i="27"/>
  <c r="Z37" i="27"/>
  <c r="AA37" i="27"/>
  <c r="AB37" i="27"/>
  <c r="T38" i="27"/>
  <c r="U38" i="27"/>
  <c r="V38" i="27"/>
  <c r="W38" i="27"/>
  <c r="X38" i="27"/>
  <c r="Y38" i="27"/>
  <c r="Z38" i="27"/>
  <c r="AA38" i="27"/>
  <c r="AB38" i="27"/>
  <c r="T39" i="27"/>
  <c r="U39" i="27"/>
  <c r="V39" i="27"/>
  <c r="W39" i="27"/>
  <c r="X39" i="27"/>
  <c r="Y39" i="27"/>
  <c r="Z39" i="27"/>
  <c r="AA39" i="27"/>
  <c r="AB39" i="27"/>
  <c r="T40" i="27"/>
  <c r="U40" i="27"/>
  <c r="V40" i="27"/>
  <c r="W40" i="27"/>
  <c r="X40" i="27"/>
  <c r="Y40" i="27"/>
  <c r="Z40" i="27"/>
  <c r="AA40" i="27"/>
  <c r="T41" i="27"/>
  <c r="U41" i="27"/>
  <c r="V41" i="27"/>
  <c r="W41" i="27"/>
  <c r="X41" i="27"/>
  <c r="Y41" i="27"/>
  <c r="Z41" i="27"/>
  <c r="AA41" i="27"/>
  <c r="AB41" i="27"/>
  <c r="T42" i="27"/>
  <c r="U42" i="27"/>
  <c r="V42" i="27"/>
  <c r="W42" i="27"/>
  <c r="X42" i="27"/>
  <c r="Y42" i="27"/>
  <c r="Z42" i="27"/>
  <c r="AA42" i="27"/>
  <c r="AB42" i="27"/>
  <c r="T43" i="27"/>
  <c r="U43" i="27"/>
  <c r="V43" i="27"/>
  <c r="W43" i="27"/>
  <c r="X43" i="27"/>
  <c r="Y43" i="27"/>
  <c r="Z43" i="27"/>
  <c r="AA43" i="27"/>
  <c r="AB43" i="27"/>
  <c r="T44" i="27"/>
  <c r="U44" i="27"/>
  <c r="V44" i="27"/>
  <c r="W44" i="27"/>
  <c r="X44" i="27"/>
  <c r="Y44" i="27"/>
  <c r="AA44" i="27"/>
  <c r="AB44" i="27"/>
  <c r="T45" i="27"/>
  <c r="U45" i="27"/>
  <c r="V45" i="27"/>
  <c r="W45" i="27"/>
  <c r="X45" i="27"/>
  <c r="Y45" i="27"/>
  <c r="Z45" i="27"/>
  <c r="AA45" i="27"/>
  <c r="AB45" i="27"/>
  <c r="T46" i="27"/>
  <c r="U46" i="27"/>
  <c r="V46" i="27"/>
  <c r="W46" i="27"/>
  <c r="X46" i="27"/>
  <c r="Y46" i="27"/>
  <c r="Z46" i="27"/>
  <c r="AA46" i="27"/>
  <c r="T47" i="27"/>
  <c r="U47" i="27"/>
  <c r="V47" i="27"/>
  <c r="W47" i="27"/>
  <c r="X47" i="27"/>
  <c r="Y47" i="27"/>
  <c r="Z47" i="27"/>
  <c r="AA47" i="27"/>
  <c r="AB47" i="27"/>
  <c r="T48" i="27"/>
  <c r="U48" i="27"/>
  <c r="V48" i="27"/>
  <c r="W48" i="27"/>
  <c r="X48" i="27"/>
  <c r="Y48" i="27"/>
  <c r="Z48" i="27"/>
  <c r="AA48" i="27"/>
  <c r="AB48" i="27"/>
  <c r="T49" i="27"/>
  <c r="U49" i="27"/>
  <c r="V49" i="27"/>
  <c r="W49" i="27"/>
  <c r="X49" i="27"/>
  <c r="Y49" i="27"/>
  <c r="Z49" i="27"/>
  <c r="AA49" i="27"/>
  <c r="AB49" i="27"/>
  <c r="T50" i="27"/>
  <c r="U50" i="27"/>
  <c r="V50" i="27"/>
  <c r="W50" i="27"/>
  <c r="X50" i="27"/>
  <c r="Y50" i="27"/>
  <c r="Z50" i="27"/>
  <c r="AA50" i="27"/>
  <c r="T51" i="27"/>
  <c r="U51" i="27"/>
  <c r="V51" i="27"/>
  <c r="W51" i="27"/>
  <c r="X51" i="27"/>
  <c r="Y51" i="27"/>
  <c r="Z51" i="27"/>
  <c r="AA51" i="27"/>
  <c r="T52" i="27"/>
  <c r="U52" i="27"/>
  <c r="V52" i="27"/>
  <c r="W52" i="27"/>
  <c r="X52" i="27"/>
  <c r="Y52" i="27"/>
  <c r="Z52" i="27"/>
  <c r="AA52" i="27"/>
  <c r="AB52" i="27"/>
  <c r="T53" i="27"/>
  <c r="U53" i="27"/>
  <c r="V53" i="27"/>
  <c r="W53" i="27"/>
  <c r="X53" i="27"/>
  <c r="Y53" i="27"/>
  <c r="Z53" i="27"/>
  <c r="AA53" i="27"/>
  <c r="AB53" i="27"/>
  <c r="T54" i="27"/>
  <c r="U54" i="27"/>
  <c r="V54" i="27"/>
  <c r="W54" i="27"/>
  <c r="X54" i="27"/>
  <c r="Y54" i="27"/>
  <c r="Z54" i="27"/>
  <c r="AA54" i="27"/>
  <c r="AB54" i="27"/>
  <c r="T55" i="27"/>
  <c r="U55" i="27"/>
  <c r="V55" i="27"/>
  <c r="W55" i="27"/>
  <c r="X55" i="27"/>
  <c r="Y55" i="27"/>
  <c r="Z55" i="27"/>
  <c r="AA55" i="27"/>
  <c r="T56" i="27"/>
  <c r="U56" i="27"/>
  <c r="V56" i="27"/>
  <c r="W56" i="27"/>
  <c r="X56" i="27"/>
  <c r="Y56" i="27"/>
  <c r="Z56" i="27"/>
  <c r="AA56" i="27"/>
  <c r="AB56" i="27"/>
  <c r="T57" i="27"/>
  <c r="U57" i="27"/>
  <c r="V57" i="27"/>
  <c r="W57" i="27"/>
  <c r="X57" i="27"/>
  <c r="Y57" i="27"/>
  <c r="Z57" i="27"/>
  <c r="AA57" i="27"/>
  <c r="AB57" i="27"/>
  <c r="T58" i="27"/>
  <c r="U58" i="27"/>
  <c r="V58" i="27"/>
  <c r="W58" i="27"/>
  <c r="X58" i="27"/>
  <c r="Y58" i="27"/>
  <c r="Z58" i="27"/>
  <c r="AA58" i="27"/>
  <c r="AB58" i="27"/>
  <c r="T59" i="27"/>
  <c r="U59" i="27"/>
  <c r="V59" i="27"/>
  <c r="W59" i="27"/>
  <c r="X59" i="27"/>
  <c r="Y59" i="27"/>
  <c r="Z59" i="27"/>
  <c r="AA59" i="27"/>
  <c r="T60" i="27"/>
  <c r="U60" i="27"/>
  <c r="V60" i="27"/>
  <c r="W60" i="27"/>
  <c r="X60" i="27"/>
  <c r="Y60" i="27"/>
  <c r="Z60" i="27"/>
  <c r="AA60" i="27"/>
  <c r="T62" i="27"/>
  <c r="U62" i="27"/>
  <c r="V62" i="27"/>
  <c r="W62" i="27"/>
  <c r="X62" i="27"/>
  <c r="Y62" i="27"/>
  <c r="Z62" i="27"/>
  <c r="AA62" i="27"/>
  <c r="AB62" i="27"/>
  <c r="T63" i="27"/>
  <c r="U63" i="27"/>
  <c r="V63" i="27"/>
  <c r="W63" i="27"/>
  <c r="X63" i="27"/>
  <c r="Y63" i="27"/>
  <c r="Z63" i="27"/>
  <c r="AA63" i="27"/>
  <c r="T64" i="27"/>
  <c r="U64" i="27"/>
  <c r="V64" i="27"/>
  <c r="W64" i="27"/>
  <c r="X64" i="27"/>
  <c r="Y64" i="27"/>
  <c r="Z64" i="27"/>
  <c r="AA64" i="27"/>
  <c r="AB64" i="27"/>
  <c r="T65" i="27"/>
  <c r="U65" i="27"/>
  <c r="V65" i="27"/>
  <c r="W65" i="27"/>
  <c r="X65" i="27"/>
  <c r="Y65" i="27"/>
  <c r="Z65" i="27"/>
  <c r="AA65" i="27"/>
  <c r="AB65" i="27"/>
  <c r="T66" i="27"/>
  <c r="U66" i="27"/>
  <c r="V66" i="27"/>
  <c r="W66" i="27"/>
  <c r="X66" i="27"/>
  <c r="Y66" i="27"/>
  <c r="Z66" i="27"/>
  <c r="AA66" i="27"/>
  <c r="T67" i="27"/>
  <c r="U67" i="27"/>
  <c r="V67" i="27"/>
  <c r="W67" i="27"/>
  <c r="X67" i="27"/>
  <c r="Y67" i="27"/>
  <c r="Z67" i="27"/>
  <c r="AA67" i="27"/>
  <c r="AB67" i="27"/>
  <c r="T68" i="27"/>
  <c r="U68" i="27"/>
  <c r="V68" i="27"/>
  <c r="W68" i="27"/>
  <c r="X68" i="27"/>
  <c r="Y68" i="27"/>
  <c r="Z68" i="27"/>
  <c r="AA68" i="27"/>
  <c r="AB68" i="27"/>
  <c r="T69" i="27"/>
  <c r="U69" i="27"/>
  <c r="V69" i="27"/>
  <c r="W69" i="27"/>
  <c r="X69" i="27"/>
  <c r="Y69" i="27"/>
  <c r="Z69" i="27"/>
  <c r="AA69" i="27"/>
  <c r="AB69" i="27"/>
  <c r="T70" i="27"/>
  <c r="U70" i="27"/>
  <c r="V70" i="27"/>
  <c r="W70" i="27"/>
  <c r="X70" i="27"/>
  <c r="Y70" i="27"/>
  <c r="Z70" i="27"/>
  <c r="AA70" i="27"/>
  <c r="AB70" i="27"/>
  <c r="T71" i="27"/>
  <c r="U71" i="27"/>
  <c r="V71" i="27"/>
  <c r="W71" i="27"/>
  <c r="X71" i="27"/>
  <c r="Y71" i="27"/>
  <c r="Z71" i="27"/>
  <c r="AA71" i="27"/>
  <c r="T72" i="27"/>
  <c r="U72" i="27"/>
  <c r="V72" i="27"/>
  <c r="W72" i="27"/>
  <c r="X72" i="27"/>
  <c r="Y72" i="27"/>
  <c r="Z72" i="27"/>
  <c r="AA72" i="27"/>
  <c r="T73" i="27"/>
  <c r="U73" i="27"/>
  <c r="V73" i="27"/>
  <c r="W73" i="27"/>
  <c r="X73" i="27"/>
  <c r="Y73" i="27"/>
  <c r="Z73" i="27"/>
  <c r="AA73" i="27"/>
  <c r="AB73" i="27"/>
  <c r="T74" i="27"/>
  <c r="U74" i="27"/>
  <c r="V74" i="27"/>
  <c r="W74" i="27"/>
  <c r="X74" i="27"/>
  <c r="Y74" i="27"/>
  <c r="Z74" i="27"/>
  <c r="AA74" i="27"/>
  <c r="AB74" i="27"/>
  <c r="T75" i="27"/>
  <c r="U75" i="27"/>
  <c r="V75" i="27"/>
  <c r="W75" i="27"/>
  <c r="X75" i="27"/>
  <c r="Y75" i="27"/>
  <c r="Z75" i="27"/>
  <c r="AA75" i="27"/>
  <c r="AB75" i="27"/>
  <c r="T76" i="27"/>
  <c r="U76" i="27"/>
  <c r="V76" i="27"/>
  <c r="W76" i="27"/>
  <c r="X76" i="27"/>
  <c r="Y76" i="27"/>
  <c r="Z76" i="27"/>
  <c r="AA76" i="27"/>
  <c r="T77" i="27"/>
  <c r="U77" i="27"/>
  <c r="V77" i="27"/>
  <c r="W77" i="27"/>
  <c r="X77" i="27"/>
  <c r="Y77" i="27"/>
  <c r="Z77" i="27"/>
  <c r="AA77" i="27"/>
  <c r="T78" i="27"/>
  <c r="U78" i="27"/>
  <c r="V78" i="27"/>
  <c r="W78" i="27"/>
  <c r="X78" i="27"/>
  <c r="Y78" i="27"/>
  <c r="Z78" i="27"/>
  <c r="AA78" i="27"/>
  <c r="T79" i="27"/>
  <c r="U79" i="27"/>
  <c r="V79" i="27"/>
  <c r="W79" i="27"/>
  <c r="X79" i="27"/>
  <c r="Y79" i="27"/>
  <c r="Z79" i="27"/>
  <c r="AA79" i="27"/>
  <c r="AB79" i="27"/>
  <c r="T80" i="27"/>
  <c r="U80" i="27"/>
  <c r="V80" i="27"/>
  <c r="W80" i="27"/>
  <c r="X80" i="27"/>
  <c r="Y80" i="27"/>
  <c r="Z80" i="27"/>
  <c r="AA80" i="27"/>
  <c r="AB80" i="27"/>
  <c r="T81" i="27"/>
  <c r="U81" i="27"/>
  <c r="V81" i="27"/>
  <c r="W81" i="27"/>
  <c r="X81" i="27"/>
  <c r="Y81" i="27"/>
  <c r="Z81" i="27"/>
  <c r="AA81" i="27"/>
  <c r="AB81" i="27"/>
  <c r="T82" i="27"/>
  <c r="U82" i="27"/>
  <c r="V82" i="27"/>
  <c r="W82" i="27"/>
  <c r="X82" i="27"/>
  <c r="Y82" i="27"/>
  <c r="Z82" i="27"/>
  <c r="AA82" i="27"/>
  <c r="T83" i="27"/>
  <c r="U83" i="27"/>
  <c r="V83" i="27"/>
  <c r="W83" i="27"/>
  <c r="X83" i="27"/>
  <c r="Y83" i="27"/>
  <c r="Z83" i="27"/>
  <c r="AA83" i="27"/>
  <c r="AB83" i="27"/>
  <c r="T84" i="27"/>
  <c r="U84" i="27"/>
  <c r="V84" i="27"/>
  <c r="W84" i="27"/>
  <c r="X84" i="27"/>
  <c r="Y84" i="27"/>
  <c r="Z84" i="27"/>
  <c r="AA84" i="27"/>
  <c r="AB84" i="27"/>
  <c r="T85" i="27"/>
  <c r="U85" i="27"/>
  <c r="V85" i="27"/>
  <c r="W85" i="27"/>
  <c r="X85" i="27"/>
  <c r="Y85" i="27"/>
  <c r="Z85" i="27"/>
  <c r="AA85" i="27"/>
  <c r="AB85" i="27"/>
  <c r="T86" i="27"/>
  <c r="U86" i="27"/>
  <c r="V86" i="27"/>
  <c r="W86" i="27"/>
  <c r="X86" i="27"/>
  <c r="Y86" i="27"/>
  <c r="Z86" i="27"/>
  <c r="AA86" i="27"/>
  <c r="T87" i="27"/>
  <c r="U87" i="27"/>
  <c r="V87" i="27"/>
  <c r="W87" i="27"/>
  <c r="X87" i="27"/>
  <c r="Y87" i="27"/>
  <c r="Z87" i="27"/>
  <c r="AA87" i="27"/>
  <c r="T89" i="27"/>
  <c r="U89" i="27"/>
  <c r="V89" i="27"/>
  <c r="W89" i="27"/>
  <c r="X89" i="27"/>
  <c r="Y89" i="27"/>
  <c r="Z89" i="27"/>
  <c r="AA89" i="27"/>
  <c r="AB89" i="27"/>
  <c r="T90" i="27"/>
  <c r="U90" i="27"/>
  <c r="V90" i="27"/>
  <c r="W90" i="27"/>
  <c r="X90" i="27"/>
  <c r="Y90" i="27"/>
  <c r="Z90" i="27"/>
  <c r="AA90" i="27"/>
  <c r="T91" i="27"/>
  <c r="U91" i="27"/>
  <c r="V91" i="27"/>
  <c r="W91" i="27"/>
  <c r="X91" i="27"/>
  <c r="Y91" i="27"/>
  <c r="Z91" i="27"/>
  <c r="AA91" i="27"/>
  <c r="AB91" i="27"/>
  <c r="T92" i="27"/>
  <c r="U92" i="27"/>
  <c r="V92" i="27"/>
  <c r="W92" i="27"/>
  <c r="X92" i="27"/>
  <c r="Y92" i="27"/>
  <c r="Z92" i="27"/>
  <c r="AA92" i="27"/>
  <c r="AB92" i="27"/>
  <c r="T93" i="27"/>
  <c r="U93" i="27"/>
  <c r="V93" i="27"/>
  <c r="W93" i="27"/>
  <c r="X93" i="27"/>
  <c r="Y93" i="27"/>
  <c r="Z93" i="27"/>
  <c r="AA93" i="27"/>
  <c r="T94" i="27"/>
  <c r="U94" i="27"/>
  <c r="V94" i="27"/>
  <c r="W94" i="27"/>
  <c r="X94" i="27"/>
  <c r="Y94" i="27"/>
  <c r="Z94" i="27"/>
  <c r="AA94" i="27"/>
  <c r="AB94" i="27"/>
  <c r="T95" i="27"/>
  <c r="U95" i="27"/>
  <c r="V95" i="27"/>
  <c r="W95" i="27"/>
  <c r="X95" i="27"/>
  <c r="Y95" i="27"/>
  <c r="Z95" i="27"/>
  <c r="AA95" i="27"/>
  <c r="AB95" i="27"/>
  <c r="T96" i="27"/>
  <c r="U96" i="27"/>
  <c r="V96" i="27"/>
  <c r="W96" i="27"/>
  <c r="X96" i="27"/>
  <c r="Y96" i="27"/>
  <c r="Z96" i="27"/>
  <c r="AA96" i="27"/>
  <c r="AB96" i="27"/>
  <c r="T97" i="27"/>
  <c r="U97" i="27"/>
  <c r="V97" i="27"/>
  <c r="W97" i="27"/>
  <c r="X97" i="27"/>
  <c r="Y97" i="27"/>
  <c r="Z97" i="27"/>
  <c r="AA97" i="27"/>
  <c r="AB97" i="27"/>
  <c r="T98" i="27"/>
  <c r="U98" i="27"/>
  <c r="V98" i="27"/>
  <c r="W98" i="27"/>
  <c r="X98" i="27"/>
  <c r="Y98" i="27"/>
  <c r="Z98" i="27"/>
  <c r="AA98" i="27"/>
  <c r="T99" i="27"/>
  <c r="U99" i="27"/>
  <c r="V99" i="27"/>
  <c r="W99" i="27"/>
  <c r="X99" i="27"/>
  <c r="Y99" i="27"/>
  <c r="Z99" i="27"/>
  <c r="AA99" i="27"/>
  <c r="T100" i="27"/>
  <c r="U100" i="27"/>
  <c r="V100" i="27"/>
  <c r="W100" i="27"/>
  <c r="X100" i="27"/>
  <c r="Y100" i="27"/>
  <c r="Z100" i="27"/>
  <c r="AA100" i="27"/>
  <c r="AB100" i="27"/>
  <c r="T101" i="27"/>
  <c r="U101" i="27"/>
  <c r="V101" i="27"/>
  <c r="W101" i="27"/>
  <c r="X101" i="27"/>
  <c r="Y101" i="27"/>
  <c r="Z101" i="27"/>
  <c r="AA101" i="27"/>
  <c r="AB101" i="27"/>
  <c r="T102" i="27"/>
  <c r="U102" i="27"/>
  <c r="V102" i="27"/>
  <c r="W102" i="27"/>
  <c r="X102" i="27"/>
  <c r="Y102" i="27"/>
  <c r="Z102" i="27"/>
  <c r="AA102" i="27"/>
  <c r="AB102" i="27"/>
  <c r="T103" i="27"/>
  <c r="U103" i="27"/>
  <c r="V103" i="27"/>
  <c r="W103" i="27"/>
  <c r="X103" i="27"/>
  <c r="Y103" i="27"/>
  <c r="Z103" i="27"/>
  <c r="AA103" i="27"/>
  <c r="T104" i="27"/>
  <c r="U104" i="27"/>
  <c r="V104" i="27"/>
  <c r="W104" i="27"/>
  <c r="X104" i="27"/>
  <c r="Y104" i="27"/>
  <c r="Z104" i="27"/>
  <c r="AA104" i="27"/>
  <c r="T105" i="27"/>
  <c r="U105" i="27"/>
  <c r="V105" i="27"/>
  <c r="W105" i="27"/>
  <c r="X105" i="27"/>
  <c r="Y105" i="27"/>
  <c r="Z105" i="27"/>
  <c r="AA105" i="27"/>
  <c r="T106" i="27"/>
  <c r="U106" i="27"/>
  <c r="V106" i="27"/>
  <c r="W106" i="27"/>
  <c r="X106" i="27"/>
  <c r="Y106" i="27"/>
  <c r="Z106" i="27"/>
  <c r="AA106" i="27"/>
  <c r="AB106" i="27"/>
  <c r="T107" i="27"/>
  <c r="U107" i="27"/>
  <c r="V107" i="27"/>
  <c r="W107" i="27"/>
  <c r="X107" i="27"/>
  <c r="Y107" i="27"/>
  <c r="Z107" i="27"/>
  <c r="AA107" i="27"/>
  <c r="AB107" i="27"/>
  <c r="T108" i="27"/>
  <c r="U108" i="27"/>
  <c r="V108" i="27"/>
  <c r="W108" i="27"/>
  <c r="X108" i="27"/>
  <c r="Y108" i="27"/>
  <c r="Z108" i="27"/>
  <c r="AA108" i="27"/>
  <c r="AB108" i="27"/>
  <c r="T109" i="27"/>
  <c r="U109" i="27"/>
  <c r="V109" i="27"/>
  <c r="W109" i="27"/>
  <c r="X109" i="27"/>
  <c r="Y109" i="27"/>
  <c r="Z109" i="27"/>
  <c r="AA109" i="27"/>
  <c r="T110" i="27"/>
  <c r="U110" i="27"/>
  <c r="V110" i="27"/>
  <c r="W110" i="27"/>
  <c r="X110" i="27"/>
  <c r="Y110" i="27"/>
  <c r="Z110" i="27"/>
  <c r="AA110" i="27"/>
  <c r="AB110" i="27"/>
  <c r="T111" i="27"/>
  <c r="U111" i="27"/>
  <c r="V111" i="27"/>
  <c r="W111" i="27"/>
  <c r="X111" i="27"/>
  <c r="Y111" i="27"/>
  <c r="Z111" i="27"/>
  <c r="AA111" i="27"/>
  <c r="AB111" i="27"/>
  <c r="T112" i="27"/>
  <c r="U112" i="27"/>
  <c r="V112" i="27"/>
  <c r="W112" i="27"/>
  <c r="X112" i="27"/>
  <c r="Y112" i="27"/>
  <c r="Z112" i="27"/>
  <c r="AA112" i="27"/>
  <c r="AB112" i="27"/>
  <c r="T113" i="27"/>
  <c r="U113" i="27"/>
  <c r="V113" i="27"/>
  <c r="W113" i="27"/>
  <c r="X113" i="27"/>
  <c r="Y113" i="27"/>
  <c r="Z113" i="27"/>
  <c r="AA113" i="27"/>
  <c r="T114" i="27"/>
  <c r="U114" i="27"/>
  <c r="V114" i="27"/>
  <c r="W114" i="27"/>
  <c r="X114" i="27"/>
  <c r="Y114" i="27"/>
  <c r="Z114" i="27"/>
  <c r="AA114" i="27"/>
  <c r="U8" i="27"/>
  <c r="V8" i="27"/>
  <c r="W8" i="27"/>
  <c r="X8" i="27"/>
  <c r="Y8" i="27"/>
  <c r="Z8" i="27"/>
  <c r="AA8" i="27"/>
  <c r="AB8" i="27"/>
  <c r="T8" i="27"/>
  <c r="N13" i="24" l="1"/>
  <c r="P13" i="24"/>
  <c r="O13" i="24"/>
  <c r="P17" i="41"/>
  <c r="Q17" i="41"/>
  <c r="R17" i="41"/>
  <c r="S17" i="41"/>
  <c r="T17" i="41"/>
  <c r="U17" i="41"/>
  <c r="V17" i="41"/>
  <c r="W17" i="41"/>
  <c r="X17" i="41"/>
  <c r="P16" i="41"/>
  <c r="Q16" i="41"/>
  <c r="R16" i="41"/>
  <c r="S16" i="41"/>
  <c r="T16" i="41"/>
  <c r="U16" i="41"/>
  <c r="V16" i="41"/>
  <c r="W16" i="41"/>
  <c r="X16" i="41"/>
  <c r="P15" i="41"/>
  <c r="Q15" i="41"/>
  <c r="R15" i="41"/>
  <c r="S15" i="41"/>
  <c r="T15" i="41"/>
  <c r="U15" i="41"/>
  <c r="V15" i="41"/>
  <c r="W15" i="41"/>
  <c r="X15" i="41"/>
  <c r="P14" i="41"/>
  <c r="Q14" i="41"/>
  <c r="R14" i="41"/>
  <c r="S14" i="41"/>
  <c r="T14" i="41"/>
  <c r="U14" i="41"/>
  <c r="V14" i="41"/>
  <c r="W14" i="41"/>
  <c r="X14" i="41"/>
  <c r="P13" i="41"/>
  <c r="Q13" i="41"/>
  <c r="R13" i="41"/>
  <c r="S13" i="41"/>
  <c r="T13" i="41"/>
  <c r="U13" i="41"/>
  <c r="V13" i="41"/>
  <c r="W13" i="41"/>
  <c r="X13" i="41"/>
  <c r="P12" i="41"/>
  <c r="Q12" i="41"/>
  <c r="R12" i="41"/>
  <c r="S12" i="41"/>
  <c r="T12" i="41"/>
  <c r="U12" i="41"/>
  <c r="V12" i="41"/>
  <c r="W12" i="41"/>
  <c r="X12" i="41"/>
  <c r="P11" i="41"/>
  <c r="Q11" i="41"/>
  <c r="R11" i="41"/>
  <c r="Z11" i="41" s="1"/>
  <c r="S11" i="41"/>
  <c r="T11" i="41"/>
  <c r="U11" i="41"/>
  <c r="V11" i="41"/>
  <c r="W11" i="41"/>
  <c r="X11" i="41"/>
  <c r="P10" i="41"/>
  <c r="Q10" i="41"/>
  <c r="R10" i="41"/>
  <c r="S10" i="41"/>
  <c r="T10" i="41"/>
  <c r="U10" i="41"/>
  <c r="V10" i="41"/>
  <c r="W10" i="41"/>
  <c r="X10" i="41"/>
  <c r="P9" i="41"/>
  <c r="Q9" i="41"/>
  <c r="R9" i="41"/>
  <c r="S9" i="41"/>
  <c r="T9" i="41"/>
  <c r="U9" i="41"/>
  <c r="V9" i="41"/>
  <c r="W9" i="41"/>
  <c r="X9" i="41"/>
  <c r="AB9" i="41" s="1"/>
  <c r="O17" i="41"/>
  <c r="O16" i="41"/>
  <c r="O15" i="41"/>
  <c r="O14" i="41"/>
  <c r="O13" i="41"/>
  <c r="O12" i="41"/>
  <c r="O11" i="41"/>
  <c r="O10" i="41"/>
  <c r="O9" i="41"/>
  <c r="AB12" i="41"/>
  <c r="Z17" i="41"/>
  <c r="P8" i="41"/>
  <c r="Q8" i="41"/>
  <c r="R8" i="41"/>
  <c r="S8" i="41"/>
  <c r="T8" i="41"/>
  <c r="U8" i="41"/>
  <c r="V8" i="41"/>
  <c r="W8" i="41"/>
  <c r="X8" i="41"/>
  <c r="O8" i="41"/>
  <c r="X91" i="42"/>
  <c r="W91" i="42"/>
  <c r="V91" i="42"/>
  <c r="U91" i="42"/>
  <c r="T91" i="42"/>
  <c r="S91" i="42"/>
  <c r="R91" i="42"/>
  <c r="Q91" i="42"/>
  <c r="P91" i="42"/>
  <c r="O91" i="42"/>
  <c r="X90" i="42"/>
  <c r="W90" i="42"/>
  <c r="V90" i="42"/>
  <c r="U90" i="42"/>
  <c r="T90" i="42"/>
  <c r="S90" i="42"/>
  <c r="R90" i="42"/>
  <c r="Q90" i="42"/>
  <c r="P90" i="42"/>
  <c r="O90" i="42"/>
  <c r="X89" i="42"/>
  <c r="W89" i="42"/>
  <c r="V89" i="42"/>
  <c r="U89" i="42"/>
  <c r="T89" i="42"/>
  <c r="S89" i="42"/>
  <c r="R89" i="42"/>
  <c r="Q89" i="42"/>
  <c r="P89" i="42"/>
  <c r="O89" i="42"/>
  <c r="X88" i="42"/>
  <c r="W88" i="42"/>
  <c r="V88" i="42"/>
  <c r="U88" i="42"/>
  <c r="T88" i="42"/>
  <c r="S88" i="42"/>
  <c r="R88" i="42"/>
  <c r="Q88" i="42"/>
  <c r="P88" i="42"/>
  <c r="O88" i="42"/>
  <c r="X87" i="42"/>
  <c r="W87" i="42"/>
  <c r="V87" i="42"/>
  <c r="U87" i="42"/>
  <c r="T87" i="42"/>
  <c r="S87" i="42"/>
  <c r="R87" i="42"/>
  <c r="Q87" i="42"/>
  <c r="P87" i="42"/>
  <c r="O87" i="42"/>
  <c r="X86" i="42"/>
  <c r="W86" i="42"/>
  <c r="V86" i="42"/>
  <c r="U86" i="42"/>
  <c r="T86" i="42"/>
  <c r="S86" i="42"/>
  <c r="R86" i="42"/>
  <c r="Q86" i="42"/>
  <c r="P86" i="42"/>
  <c r="O86" i="42"/>
  <c r="X85" i="42"/>
  <c r="W85" i="42"/>
  <c r="V85" i="42"/>
  <c r="U85" i="42"/>
  <c r="T85" i="42"/>
  <c r="S85" i="42"/>
  <c r="R85" i="42"/>
  <c r="Q85" i="42"/>
  <c r="P85" i="42"/>
  <c r="O85" i="42"/>
  <c r="X84" i="42"/>
  <c r="W84" i="42"/>
  <c r="V84" i="42"/>
  <c r="U84" i="42"/>
  <c r="T84" i="42"/>
  <c r="S84" i="42"/>
  <c r="R84" i="42"/>
  <c r="Q84" i="42"/>
  <c r="P84" i="42"/>
  <c r="O84" i="42"/>
  <c r="X83" i="42"/>
  <c r="W83" i="42"/>
  <c r="V83" i="42"/>
  <c r="U83" i="42"/>
  <c r="T83" i="42"/>
  <c r="S83" i="42"/>
  <c r="R83" i="42"/>
  <c r="Q83" i="42"/>
  <c r="P83" i="42"/>
  <c r="O83" i="42"/>
  <c r="X73" i="42"/>
  <c r="W73" i="42"/>
  <c r="V73" i="42"/>
  <c r="U73" i="42"/>
  <c r="T73" i="42"/>
  <c r="S73" i="42"/>
  <c r="R73" i="42"/>
  <c r="Q73" i="42"/>
  <c r="P73" i="42"/>
  <c r="O73" i="42"/>
  <c r="X72" i="42"/>
  <c r="W72" i="42"/>
  <c r="V72" i="42"/>
  <c r="U72" i="42"/>
  <c r="T72" i="42"/>
  <c r="S72" i="42"/>
  <c r="R72" i="42"/>
  <c r="Q72" i="42"/>
  <c r="P72" i="42"/>
  <c r="O72" i="42"/>
  <c r="X71" i="42"/>
  <c r="W71" i="42"/>
  <c r="V71" i="42"/>
  <c r="U71" i="42"/>
  <c r="T71" i="42"/>
  <c r="S71" i="42"/>
  <c r="R71" i="42"/>
  <c r="Q71" i="42"/>
  <c r="P71" i="42"/>
  <c r="O71" i="42"/>
  <c r="X70" i="42"/>
  <c r="W70" i="42"/>
  <c r="V70" i="42"/>
  <c r="U70" i="42"/>
  <c r="T70" i="42"/>
  <c r="S70" i="42"/>
  <c r="R70" i="42"/>
  <c r="Q70" i="42"/>
  <c r="P70" i="42"/>
  <c r="O70" i="42"/>
  <c r="X69" i="42"/>
  <c r="W69" i="42"/>
  <c r="V69" i="42"/>
  <c r="U69" i="42"/>
  <c r="T69" i="42"/>
  <c r="S69" i="42"/>
  <c r="R69" i="42"/>
  <c r="Q69" i="42"/>
  <c r="P69" i="42"/>
  <c r="O69" i="42"/>
  <c r="X68" i="42"/>
  <c r="W68" i="42"/>
  <c r="V68" i="42"/>
  <c r="U68" i="42"/>
  <c r="T68" i="42"/>
  <c r="S68" i="42"/>
  <c r="R68" i="42"/>
  <c r="Q68" i="42"/>
  <c r="P68" i="42"/>
  <c r="O68" i="42"/>
  <c r="X67" i="42"/>
  <c r="W67" i="42"/>
  <c r="V67" i="42"/>
  <c r="U67" i="42"/>
  <c r="T67" i="42"/>
  <c r="S67" i="42"/>
  <c r="R67" i="42"/>
  <c r="Q67" i="42"/>
  <c r="P67" i="42"/>
  <c r="O67" i="42"/>
  <c r="X66" i="42"/>
  <c r="W66" i="42"/>
  <c r="V66" i="42"/>
  <c r="U66" i="42"/>
  <c r="T66" i="42"/>
  <c r="S66" i="42"/>
  <c r="R66" i="42"/>
  <c r="Q66" i="42"/>
  <c r="P66" i="42"/>
  <c r="O66" i="42"/>
  <c r="X65" i="42"/>
  <c r="W65" i="42"/>
  <c r="V65" i="42"/>
  <c r="U65" i="42"/>
  <c r="T65" i="42"/>
  <c r="S65" i="42"/>
  <c r="R65" i="42"/>
  <c r="Q65" i="42"/>
  <c r="P65" i="42"/>
  <c r="O65" i="42"/>
  <c r="X55" i="42"/>
  <c r="W55" i="42"/>
  <c r="V55" i="42"/>
  <c r="U55" i="42"/>
  <c r="T55" i="42"/>
  <c r="S55" i="42"/>
  <c r="R55" i="42"/>
  <c r="Q55" i="42"/>
  <c r="P55" i="42"/>
  <c r="O55" i="42"/>
  <c r="X54" i="42"/>
  <c r="W54" i="42"/>
  <c r="V54" i="42"/>
  <c r="U54" i="42"/>
  <c r="T54" i="42"/>
  <c r="S54" i="42"/>
  <c r="R54" i="42"/>
  <c r="Q54" i="42"/>
  <c r="P54" i="42"/>
  <c r="O54" i="42"/>
  <c r="X53" i="42"/>
  <c r="W53" i="42"/>
  <c r="V53" i="42"/>
  <c r="U53" i="42"/>
  <c r="T53" i="42"/>
  <c r="S53" i="42"/>
  <c r="R53" i="42"/>
  <c r="Q53" i="42"/>
  <c r="P53" i="42"/>
  <c r="O53" i="42"/>
  <c r="X52" i="42"/>
  <c r="W52" i="42"/>
  <c r="V52" i="42"/>
  <c r="U52" i="42"/>
  <c r="T52" i="42"/>
  <c r="S52" i="42"/>
  <c r="R52" i="42"/>
  <c r="Q52" i="42"/>
  <c r="P52" i="42"/>
  <c r="O52" i="42"/>
  <c r="X51" i="42"/>
  <c r="W51" i="42"/>
  <c r="V51" i="42"/>
  <c r="U51" i="42"/>
  <c r="T51" i="42"/>
  <c r="S51" i="42"/>
  <c r="R51" i="42"/>
  <c r="Q51" i="42"/>
  <c r="P51" i="42"/>
  <c r="O51" i="42"/>
  <c r="X50" i="42"/>
  <c r="W50" i="42"/>
  <c r="V50" i="42"/>
  <c r="U50" i="42"/>
  <c r="T50" i="42"/>
  <c r="S50" i="42"/>
  <c r="R50" i="42"/>
  <c r="Q50" i="42"/>
  <c r="P50" i="42"/>
  <c r="O50" i="42"/>
  <c r="X49" i="42"/>
  <c r="W49" i="42"/>
  <c r="V49" i="42"/>
  <c r="U49" i="42"/>
  <c r="T49" i="42"/>
  <c r="S49" i="42"/>
  <c r="R49" i="42"/>
  <c r="Q49" i="42"/>
  <c r="P49" i="42"/>
  <c r="O49" i="42"/>
  <c r="X48" i="42"/>
  <c r="W48" i="42"/>
  <c r="V48" i="42"/>
  <c r="U48" i="42"/>
  <c r="T48" i="42"/>
  <c r="S48" i="42"/>
  <c r="R48" i="42"/>
  <c r="Q48" i="42"/>
  <c r="P48" i="42"/>
  <c r="O48" i="42"/>
  <c r="X47" i="42"/>
  <c r="W47" i="42"/>
  <c r="V47" i="42"/>
  <c r="U47" i="42"/>
  <c r="T47" i="42"/>
  <c r="S47" i="42"/>
  <c r="R47" i="42"/>
  <c r="Q47" i="42"/>
  <c r="P47" i="42"/>
  <c r="O47" i="42"/>
  <c r="X37" i="42"/>
  <c r="W37" i="42"/>
  <c r="V37" i="42"/>
  <c r="U37" i="42"/>
  <c r="T37" i="42"/>
  <c r="S37" i="42"/>
  <c r="R37" i="42"/>
  <c r="Q37" i="42"/>
  <c r="P37" i="42"/>
  <c r="O37" i="42"/>
  <c r="X36" i="42"/>
  <c r="W36" i="42"/>
  <c r="V36" i="42"/>
  <c r="U36" i="42"/>
  <c r="T36" i="42"/>
  <c r="S36" i="42"/>
  <c r="R36" i="42"/>
  <c r="Q36" i="42"/>
  <c r="P36" i="42"/>
  <c r="O36" i="42"/>
  <c r="X35" i="42"/>
  <c r="W35" i="42"/>
  <c r="V35" i="42"/>
  <c r="U35" i="42"/>
  <c r="T35" i="42"/>
  <c r="S35" i="42"/>
  <c r="R35" i="42"/>
  <c r="Q35" i="42"/>
  <c r="P35" i="42"/>
  <c r="O35" i="42"/>
  <c r="X34" i="42"/>
  <c r="W34" i="42"/>
  <c r="V34" i="42"/>
  <c r="U34" i="42"/>
  <c r="T34" i="42"/>
  <c r="S34" i="42"/>
  <c r="R34" i="42"/>
  <c r="Q34" i="42"/>
  <c r="P34" i="42"/>
  <c r="O34" i="42"/>
  <c r="X33" i="42"/>
  <c r="W33" i="42"/>
  <c r="V33" i="42"/>
  <c r="U33" i="42"/>
  <c r="T33" i="42"/>
  <c r="S33" i="42"/>
  <c r="R33" i="42"/>
  <c r="Q33" i="42"/>
  <c r="P33" i="42"/>
  <c r="O33" i="42"/>
  <c r="X32" i="42"/>
  <c r="W32" i="42"/>
  <c r="V32" i="42"/>
  <c r="U32" i="42"/>
  <c r="T32" i="42"/>
  <c r="S32" i="42"/>
  <c r="R32" i="42"/>
  <c r="Q32" i="42"/>
  <c r="P32" i="42"/>
  <c r="O32" i="42"/>
  <c r="X31" i="42"/>
  <c r="W31" i="42"/>
  <c r="V31" i="42"/>
  <c r="U31" i="42"/>
  <c r="T31" i="42"/>
  <c r="S31" i="42"/>
  <c r="R31" i="42"/>
  <c r="Q31" i="42"/>
  <c r="P31" i="42"/>
  <c r="O31" i="42"/>
  <c r="X30" i="42"/>
  <c r="W30" i="42"/>
  <c r="V30" i="42"/>
  <c r="U30" i="42"/>
  <c r="T30" i="42"/>
  <c r="S30" i="42"/>
  <c r="R30" i="42"/>
  <c r="Q30" i="42"/>
  <c r="P30" i="42"/>
  <c r="O30" i="42"/>
  <c r="X29" i="42"/>
  <c r="W29" i="42"/>
  <c r="V29" i="42"/>
  <c r="U29" i="42"/>
  <c r="T29" i="42"/>
  <c r="S29" i="42"/>
  <c r="R29" i="42"/>
  <c r="Q29" i="42"/>
  <c r="P29" i="42"/>
  <c r="O29" i="42"/>
  <c r="P19" i="42"/>
  <c r="Q19" i="42"/>
  <c r="R19" i="42"/>
  <c r="S19" i="42"/>
  <c r="T19" i="42"/>
  <c r="U19" i="42"/>
  <c r="V19" i="42"/>
  <c r="W19" i="42"/>
  <c r="X19" i="42"/>
  <c r="O19" i="42"/>
  <c r="O16" i="42"/>
  <c r="P16" i="42"/>
  <c r="Q16" i="42"/>
  <c r="R16" i="42"/>
  <c r="S16" i="42"/>
  <c r="T16" i="42"/>
  <c r="U16" i="42"/>
  <c r="V16" i="42"/>
  <c r="W16" i="42"/>
  <c r="X16" i="42"/>
  <c r="O17" i="42"/>
  <c r="P17" i="42"/>
  <c r="Q17" i="42"/>
  <c r="R17" i="42"/>
  <c r="S17" i="42"/>
  <c r="T17" i="42"/>
  <c r="U17" i="42"/>
  <c r="V17" i="42"/>
  <c r="W17" i="42"/>
  <c r="X17" i="42"/>
  <c r="O18" i="42"/>
  <c r="P18" i="42"/>
  <c r="Q18" i="42"/>
  <c r="R18" i="42"/>
  <c r="S18" i="42"/>
  <c r="T18" i="42"/>
  <c r="U18" i="42"/>
  <c r="V18" i="42"/>
  <c r="W18" i="42"/>
  <c r="X18" i="42"/>
  <c r="P15" i="42"/>
  <c r="Q15" i="42"/>
  <c r="R15" i="42"/>
  <c r="S15" i="42"/>
  <c r="T15" i="42"/>
  <c r="U15" i="42"/>
  <c r="V15" i="42"/>
  <c r="W15" i="42"/>
  <c r="X15" i="42"/>
  <c r="O15" i="42"/>
  <c r="O12" i="42"/>
  <c r="P12" i="42"/>
  <c r="Q12" i="42"/>
  <c r="R12" i="42"/>
  <c r="S12" i="42"/>
  <c r="T12" i="42"/>
  <c r="U12" i="42"/>
  <c r="V12" i="42"/>
  <c r="W12" i="42"/>
  <c r="X12" i="42"/>
  <c r="O13" i="42"/>
  <c r="P13" i="42"/>
  <c r="Q13" i="42"/>
  <c r="R13" i="42"/>
  <c r="S13" i="42"/>
  <c r="T13" i="42"/>
  <c r="U13" i="42"/>
  <c r="V13" i="42"/>
  <c r="W13" i="42"/>
  <c r="X13" i="42"/>
  <c r="O14" i="42"/>
  <c r="P14" i="42"/>
  <c r="Q14" i="42"/>
  <c r="R14" i="42"/>
  <c r="S14" i="42"/>
  <c r="T14" i="42"/>
  <c r="U14" i="42"/>
  <c r="V14" i="42"/>
  <c r="W14" i="42"/>
  <c r="X14" i="42"/>
  <c r="P11" i="42"/>
  <c r="Q11" i="42"/>
  <c r="R11" i="42"/>
  <c r="S11" i="42"/>
  <c r="T11" i="42"/>
  <c r="U11" i="42"/>
  <c r="V11" i="42"/>
  <c r="W11" i="42"/>
  <c r="X11" i="42"/>
  <c r="O11" i="42"/>
  <c r="X52" i="40"/>
  <c r="W52" i="40"/>
  <c r="V52" i="40"/>
  <c r="U52" i="40"/>
  <c r="T52" i="40"/>
  <c r="S52" i="40"/>
  <c r="R52" i="40"/>
  <c r="Q52" i="40"/>
  <c r="P52" i="40"/>
  <c r="O52" i="40"/>
  <c r="X51" i="40"/>
  <c r="W51" i="40"/>
  <c r="V51" i="40"/>
  <c r="U51" i="40"/>
  <c r="T51" i="40"/>
  <c r="S51" i="40"/>
  <c r="R51" i="40"/>
  <c r="Q51" i="40"/>
  <c r="P51" i="40"/>
  <c r="O51" i="40"/>
  <c r="X50" i="40"/>
  <c r="W50" i="40"/>
  <c r="V50" i="40"/>
  <c r="U50" i="40"/>
  <c r="T50" i="40"/>
  <c r="S50" i="40"/>
  <c r="R50" i="40"/>
  <c r="Q50" i="40"/>
  <c r="P50" i="40"/>
  <c r="O50" i="40"/>
  <c r="X49" i="40"/>
  <c r="W49" i="40"/>
  <c r="V49" i="40"/>
  <c r="U49" i="40"/>
  <c r="T49" i="40"/>
  <c r="S49" i="40"/>
  <c r="R49" i="40"/>
  <c r="Q49" i="40"/>
  <c r="P49" i="40"/>
  <c r="O49" i="40"/>
  <c r="X34" i="40"/>
  <c r="W34" i="40"/>
  <c r="V34" i="40"/>
  <c r="U34" i="40"/>
  <c r="T34" i="40"/>
  <c r="S34" i="40"/>
  <c r="R34" i="40"/>
  <c r="Q34" i="40"/>
  <c r="P34" i="40"/>
  <c r="O34" i="40"/>
  <c r="X33" i="40"/>
  <c r="W33" i="40"/>
  <c r="V33" i="40"/>
  <c r="U33" i="40"/>
  <c r="T33" i="40"/>
  <c r="S33" i="40"/>
  <c r="R33" i="40"/>
  <c r="Q33" i="40"/>
  <c r="P33" i="40"/>
  <c r="O33" i="40"/>
  <c r="X32" i="40"/>
  <c r="W32" i="40"/>
  <c r="V32" i="40"/>
  <c r="U32" i="40"/>
  <c r="T32" i="40"/>
  <c r="S32" i="40"/>
  <c r="R32" i="40"/>
  <c r="Q32" i="40"/>
  <c r="P32" i="40"/>
  <c r="O32" i="40"/>
  <c r="X31" i="40"/>
  <c r="W31" i="40"/>
  <c r="V31" i="40"/>
  <c r="U31" i="40"/>
  <c r="T31" i="40"/>
  <c r="S31" i="40"/>
  <c r="R31" i="40"/>
  <c r="Q31" i="40"/>
  <c r="P31" i="40"/>
  <c r="O31" i="40"/>
  <c r="O13" i="40"/>
  <c r="P13" i="40"/>
  <c r="Q13" i="40"/>
  <c r="R13" i="40"/>
  <c r="S13" i="40"/>
  <c r="T13" i="40"/>
  <c r="U13" i="40"/>
  <c r="V13" i="40"/>
  <c r="W13" i="40"/>
  <c r="X13" i="40"/>
  <c r="O14" i="40"/>
  <c r="P14" i="40"/>
  <c r="Q14" i="40"/>
  <c r="R14" i="40"/>
  <c r="S14" i="40"/>
  <c r="T14" i="40"/>
  <c r="U14" i="40"/>
  <c r="V14" i="40"/>
  <c r="W14" i="40"/>
  <c r="X14" i="40"/>
  <c r="O15" i="40"/>
  <c r="P15" i="40"/>
  <c r="Q15" i="40"/>
  <c r="R15" i="40"/>
  <c r="S15" i="40"/>
  <c r="T15" i="40"/>
  <c r="U15" i="40"/>
  <c r="V15" i="40"/>
  <c r="W15" i="40"/>
  <c r="X15" i="40"/>
  <c r="P12" i="40"/>
  <c r="Q12" i="40"/>
  <c r="R12" i="40"/>
  <c r="S12" i="40"/>
  <c r="T12" i="40"/>
  <c r="U12" i="40"/>
  <c r="V12" i="40"/>
  <c r="W12" i="40"/>
  <c r="X12" i="40"/>
  <c r="O12" i="40"/>
  <c r="X86" i="39"/>
  <c r="W86" i="39"/>
  <c r="V86" i="39"/>
  <c r="U86" i="39"/>
  <c r="T86" i="39"/>
  <c r="S86" i="39"/>
  <c r="R86" i="39"/>
  <c r="Q86" i="39"/>
  <c r="P86" i="39"/>
  <c r="O86" i="39"/>
  <c r="X85" i="39"/>
  <c r="W85" i="39"/>
  <c r="V85" i="39"/>
  <c r="U85" i="39"/>
  <c r="T85" i="39"/>
  <c r="S85" i="39"/>
  <c r="R85" i="39"/>
  <c r="Q85" i="39"/>
  <c r="P85" i="39"/>
  <c r="O85" i="39"/>
  <c r="X84" i="39"/>
  <c r="W84" i="39"/>
  <c r="V84" i="39"/>
  <c r="U84" i="39"/>
  <c r="T84" i="39"/>
  <c r="S84" i="39"/>
  <c r="R84" i="39"/>
  <c r="Q84" i="39"/>
  <c r="P84" i="39"/>
  <c r="O84" i="39"/>
  <c r="X83" i="39"/>
  <c r="W83" i="39"/>
  <c r="V83" i="39"/>
  <c r="U83" i="39"/>
  <c r="T83" i="39"/>
  <c r="S83" i="39"/>
  <c r="R83" i="39"/>
  <c r="Q83" i="39"/>
  <c r="P83" i="39"/>
  <c r="O83" i="39"/>
  <c r="X68" i="39"/>
  <c r="W68" i="39"/>
  <c r="V68" i="39"/>
  <c r="U68" i="39"/>
  <c r="T68" i="39"/>
  <c r="S68" i="39"/>
  <c r="R68" i="39"/>
  <c r="Q68" i="39"/>
  <c r="P68" i="39"/>
  <c r="O68" i="39"/>
  <c r="X67" i="39"/>
  <c r="W67" i="39"/>
  <c r="V67" i="39"/>
  <c r="U67" i="39"/>
  <c r="T67" i="39"/>
  <c r="S67" i="39"/>
  <c r="R67" i="39"/>
  <c r="Q67" i="39"/>
  <c r="P67" i="39"/>
  <c r="O67" i="39"/>
  <c r="X66" i="39"/>
  <c r="W66" i="39"/>
  <c r="V66" i="39"/>
  <c r="U66" i="39"/>
  <c r="T66" i="39"/>
  <c r="S66" i="39"/>
  <c r="R66" i="39"/>
  <c r="Q66" i="39"/>
  <c r="P66" i="39"/>
  <c r="O66" i="39"/>
  <c r="X65" i="39"/>
  <c r="W65" i="39"/>
  <c r="V65" i="39"/>
  <c r="U65" i="39"/>
  <c r="T65" i="39"/>
  <c r="S65" i="39"/>
  <c r="R65" i="39"/>
  <c r="Q65" i="39"/>
  <c r="P65" i="39"/>
  <c r="O65" i="39"/>
  <c r="X50" i="39"/>
  <c r="W50" i="39"/>
  <c r="V50" i="39"/>
  <c r="U50" i="39"/>
  <c r="T50" i="39"/>
  <c r="S50" i="39"/>
  <c r="R50" i="39"/>
  <c r="Q50" i="39"/>
  <c r="P50" i="39"/>
  <c r="O50" i="39"/>
  <c r="X49" i="39"/>
  <c r="W49" i="39"/>
  <c r="V49" i="39"/>
  <c r="U49" i="39"/>
  <c r="T49" i="39"/>
  <c r="S49" i="39"/>
  <c r="R49" i="39"/>
  <c r="Q49" i="39"/>
  <c r="P49" i="39"/>
  <c r="O49" i="39"/>
  <c r="X48" i="39"/>
  <c r="W48" i="39"/>
  <c r="V48" i="39"/>
  <c r="U48" i="39"/>
  <c r="T48" i="39"/>
  <c r="S48" i="39"/>
  <c r="R48" i="39"/>
  <c r="Q48" i="39"/>
  <c r="P48" i="39"/>
  <c r="O48" i="39"/>
  <c r="X47" i="39"/>
  <c r="W47" i="39"/>
  <c r="V47" i="39"/>
  <c r="U47" i="39"/>
  <c r="T47" i="39"/>
  <c r="S47" i="39"/>
  <c r="R47" i="39"/>
  <c r="Q47" i="39"/>
  <c r="P47" i="39"/>
  <c r="O47" i="39"/>
  <c r="X32" i="39"/>
  <c r="W32" i="39"/>
  <c r="V32" i="39"/>
  <c r="U32" i="39"/>
  <c r="T32" i="39"/>
  <c r="S32" i="39"/>
  <c r="R32" i="39"/>
  <c r="Q32" i="39"/>
  <c r="P32" i="39"/>
  <c r="O32" i="39"/>
  <c r="X31" i="39"/>
  <c r="W31" i="39"/>
  <c r="V31" i="39"/>
  <c r="U31" i="39"/>
  <c r="T31" i="39"/>
  <c r="S31" i="39"/>
  <c r="R31" i="39"/>
  <c r="Q31" i="39"/>
  <c r="P31" i="39"/>
  <c r="O31" i="39"/>
  <c r="X30" i="39"/>
  <c r="W30" i="39"/>
  <c r="V30" i="39"/>
  <c r="U30" i="39"/>
  <c r="T30" i="39"/>
  <c r="S30" i="39"/>
  <c r="R30" i="39"/>
  <c r="Q30" i="39"/>
  <c r="P30" i="39"/>
  <c r="O30" i="39"/>
  <c r="X29" i="39"/>
  <c r="W29" i="39"/>
  <c r="V29" i="39"/>
  <c r="U29" i="39"/>
  <c r="T29" i="39"/>
  <c r="S29" i="39"/>
  <c r="R29" i="39"/>
  <c r="Q29" i="39"/>
  <c r="P29" i="39"/>
  <c r="O29" i="39"/>
  <c r="X90" i="39"/>
  <c r="W90" i="39"/>
  <c r="V90" i="39"/>
  <c r="U90" i="39"/>
  <c r="T90" i="39"/>
  <c r="S90" i="39"/>
  <c r="R90" i="39"/>
  <c r="Q90" i="39"/>
  <c r="P90" i="39"/>
  <c r="O90" i="39"/>
  <c r="X89" i="39"/>
  <c r="W89" i="39"/>
  <c r="V89" i="39"/>
  <c r="U89" i="39"/>
  <c r="T89" i="39"/>
  <c r="S89" i="39"/>
  <c r="R89" i="39"/>
  <c r="Q89" i="39"/>
  <c r="P89" i="39"/>
  <c r="O89" i="39"/>
  <c r="X88" i="39"/>
  <c r="W88" i="39"/>
  <c r="V88" i="39"/>
  <c r="U88" i="39"/>
  <c r="T88" i="39"/>
  <c r="S88" i="39"/>
  <c r="R88" i="39"/>
  <c r="Q88" i="39"/>
  <c r="P88" i="39"/>
  <c r="O88" i="39"/>
  <c r="X87" i="39"/>
  <c r="W87" i="39"/>
  <c r="V87" i="39"/>
  <c r="U87" i="39"/>
  <c r="T87" i="39"/>
  <c r="S87" i="39"/>
  <c r="R87" i="39"/>
  <c r="Q87" i="39"/>
  <c r="P87" i="39"/>
  <c r="O87" i="39"/>
  <c r="X72" i="39"/>
  <c r="W72" i="39"/>
  <c r="V72" i="39"/>
  <c r="U72" i="39"/>
  <c r="T72" i="39"/>
  <c r="S72" i="39"/>
  <c r="R72" i="39"/>
  <c r="Q72" i="39"/>
  <c r="P72" i="39"/>
  <c r="O72" i="39"/>
  <c r="X71" i="39"/>
  <c r="W71" i="39"/>
  <c r="V71" i="39"/>
  <c r="U71" i="39"/>
  <c r="T71" i="39"/>
  <c r="S71" i="39"/>
  <c r="R71" i="39"/>
  <c r="Q71" i="39"/>
  <c r="P71" i="39"/>
  <c r="O71" i="39"/>
  <c r="X70" i="39"/>
  <c r="W70" i="39"/>
  <c r="V70" i="39"/>
  <c r="U70" i="39"/>
  <c r="T70" i="39"/>
  <c r="S70" i="39"/>
  <c r="R70" i="39"/>
  <c r="Q70" i="39"/>
  <c r="P70" i="39"/>
  <c r="O70" i="39"/>
  <c r="X69" i="39"/>
  <c r="W69" i="39"/>
  <c r="V69" i="39"/>
  <c r="U69" i="39"/>
  <c r="T69" i="39"/>
  <c r="S69" i="39"/>
  <c r="R69" i="39"/>
  <c r="Q69" i="39"/>
  <c r="P69" i="39"/>
  <c r="O69" i="39"/>
  <c r="X54" i="39"/>
  <c r="W54" i="39"/>
  <c r="V54" i="39"/>
  <c r="U54" i="39"/>
  <c r="T54" i="39"/>
  <c r="S54" i="39"/>
  <c r="R54" i="39"/>
  <c r="Q54" i="39"/>
  <c r="P54" i="39"/>
  <c r="O54" i="39"/>
  <c r="X53" i="39"/>
  <c r="W53" i="39"/>
  <c r="V53" i="39"/>
  <c r="U53" i="39"/>
  <c r="T53" i="39"/>
  <c r="S53" i="39"/>
  <c r="R53" i="39"/>
  <c r="Q53" i="39"/>
  <c r="P53" i="39"/>
  <c r="O53" i="39"/>
  <c r="X52" i="39"/>
  <c r="W52" i="39"/>
  <c r="V52" i="39"/>
  <c r="U52" i="39"/>
  <c r="T52" i="39"/>
  <c r="S52" i="39"/>
  <c r="R52" i="39"/>
  <c r="Q52" i="39"/>
  <c r="P52" i="39"/>
  <c r="O52" i="39"/>
  <c r="X51" i="39"/>
  <c r="W51" i="39"/>
  <c r="V51" i="39"/>
  <c r="U51" i="39"/>
  <c r="T51" i="39"/>
  <c r="S51" i="39"/>
  <c r="R51" i="39"/>
  <c r="Q51" i="39"/>
  <c r="P51" i="39"/>
  <c r="O51" i="39"/>
  <c r="X36" i="39"/>
  <c r="W36" i="39"/>
  <c r="V36" i="39"/>
  <c r="U36" i="39"/>
  <c r="T36" i="39"/>
  <c r="S36" i="39"/>
  <c r="R36" i="39"/>
  <c r="Q36" i="39"/>
  <c r="P36" i="39"/>
  <c r="O36" i="39"/>
  <c r="X35" i="39"/>
  <c r="W35" i="39"/>
  <c r="V35" i="39"/>
  <c r="U35" i="39"/>
  <c r="T35" i="39"/>
  <c r="S35" i="39"/>
  <c r="R35" i="39"/>
  <c r="Q35" i="39"/>
  <c r="P35" i="39"/>
  <c r="O35" i="39"/>
  <c r="X34" i="39"/>
  <c r="W34" i="39"/>
  <c r="V34" i="39"/>
  <c r="U34" i="39"/>
  <c r="T34" i="39"/>
  <c r="S34" i="39"/>
  <c r="R34" i="39"/>
  <c r="Q34" i="39"/>
  <c r="P34" i="39"/>
  <c r="O34" i="39"/>
  <c r="X33" i="39"/>
  <c r="W33" i="39"/>
  <c r="V33" i="39"/>
  <c r="U33" i="39"/>
  <c r="T33" i="39"/>
  <c r="S33" i="39"/>
  <c r="R33" i="39"/>
  <c r="Q33" i="39"/>
  <c r="P33" i="39"/>
  <c r="O33" i="39"/>
  <c r="O16" i="39"/>
  <c r="P16" i="39"/>
  <c r="Q16" i="39"/>
  <c r="R16" i="39"/>
  <c r="S16" i="39"/>
  <c r="T16" i="39"/>
  <c r="U16" i="39"/>
  <c r="V16" i="39"/>
  <c r="W16" i="39"/>
  <c r="X16" i="39"/>
  <c r="O17" i="39"/>
  <c r="P17" i="39"/>
  <c r="Q17" i="39"/>
  <c r="R17" i="39"/>
  <c r="S17" i="39"/>
  <c r="T17" i="39"/>
  <c r="U17" i="39"/>
  <c r="V17" i="39"/>
  <c r="W17" i="39"/>
  <c r="X17" i="39"/>
  <c r="O18" i="39"/>
  <c r="P18" i="39"/>
  <c r="Q18" i="39"/>
  <c r="R18" i="39"/>
  <c r="S18" i="39"/>
  <c r="T18" i="39"/>
  <c r="U18" i="39"/>
  <c r="V18" i="39"/>
  <c r="W18" i="39"/>
  <c r="X18" i="39"/>
  <c r="P15" i="39"/>
  <c r="Q15" i="39"/>
  <c r="R15" i="39"/>
  <c r="S15" i="39"/>
  <c r="T15" i="39"/>
  <c r="U15" i="39"/>
  <c r="V15" i="39"/>
  <c r="W15" i="39"/>
  <c r="X15" i="39"/>
  <c r="O15" i="39"/>
  <c r="O12" i="39"/>
  <c r="P12" i="39"/>
  <c r="Q12" i="39"/>
  <c r="R12" i="39"/>
  <c r="S12" i="39"/>
  <c r="T12" i="39"/>
  <c r="U12" i="39"/>
  <c r="V12" i="39"/>
  <c r="W12" i="39"/>
  <c r="X12" i="39"/>
  <c r="O13" i="39"/>
  <c r="P13" i="39"/>
  <c r="Q13" i="39"/>
  <c r="R13" i="39"/>
  <c r="S13" i="39"/>
  <c r="T13" i="39"/>
  <c r="U13" i="39"/>
  <c r="V13" i="39"/>
  <c r="W13" i="39"/>
  <c r="X13" i="39"/>
  <c r="O14" i="39"/>
  <c r="P14" i="39"/>
  <c r="Q14" i="39"/>
  <c r="R14" i="39"/>
  <c r="S14" i="39"/>
  <c r="T14" i="39"/>
  <c r="U14" i="39"/>
  <c r="V14" i="39"/>
  <c r="W14" i="39"/>
  <c r="X14" i="39"/>
  <c r="P11" i="39"/>
  <c r="Q11" i="39"/>
  <c r="R11" i="39"/>
  <c r="S11" i="39"/>
  <c r="T11" i="39"/>
  <c r="U11" i="39"/>
  <c r="V11" i="39"/>
  <c r="W11" i="39"/>
  <c r="X11" i="39"/>
  <c r="O11" i="39"/>
  <c r="X90" i="38"/>
  <c r="W90" i="38"/>
  <c r="V90" i="38"/>
  <c r="U90" i="38"/>
  <c r="T90" i="38"/>
  <c r="S90" i="38"/>
  <c r="R90" i="38"/>
  <c r="Q90" i="38"/>
  <c r="P90" i="38"/>
  <c r="O90" i="38"/>
  <c r="X89" i="38"/>
  <c r="W89" i="38"/>
  <c r="V89" i="38"/>
  <c r="U89" i="38"/>
  <c r="T89" i="38"/>
  <c r="S89" i="38"/>
  <c r="R89" i="38"/>
  <c r="Q89" i="38"/>
  <c r="P89" i="38"/>
  <c r="O89" i="38"/>
  <c r="X88" i="38"/>
  <c r="W88" i="38"/>
  <c r="V88" i="38"/>
  <c r="U88" i="38"/>
  <c r="T88" i="38"/>
  <c r="S88" i="38"/>
  <c r="R88" i="38"/>
  <c r="Q88" i="38"/>
  <c r="P88" i="38"/>
  <c r="O88" i="38"/>
  <c r="X87" i="38"/>
  <c r="W87" i="38"/>
  <c r="V87" i="38"/>
  <c r="U87" i="38"/>
  <c r="T87" i="38"/>
  <c r="S87" i="38"/>
  <c r="R87" i="38"/>
  <c r="Q87" i="38"/>
  <c r="P87" i="38"/>
  <c r="O87" i="38"/>
  <c r="X72" i="38"/>
  <c r="W72" i="38"/>
  <c r="V72" i="38"/>
  <c r="U72" i="38"/>
  <c r="T72" i="38"/>
  <c r="S72" i="38"/>
  <c r="R72" i="38"/>
  <c r="Q72" i="38"/>
  <c r="P72" i="38"/>
  <c r="O72" i="38"/>
  <c r="X71" i="38"/>
  <c r="W71" i="38"/>
  <c r="V71" i="38"/>
  <c r="U71" i="38"/>
  <c r="T71" i="38"/>
  <c r="S71" i="38"/>
  <c r="R71" i="38"/>
  <c r="Q71" i="38"/>
  <c r="P71" i="38"/>
  <c r="O71" i="38"/>
  <c r="X70" i="38"/>
  <c r="W70" i="38"/>
  <c r="V70" i="38"/>
  <c r="U70" i="38"/>
  <c r="T70" i="38"/>
  <c r="S70" i="38"/>
  <c r="R70" i="38"/>
  <c r="Q70" i="38"/>
  <c r="P70" i="38"/>
  <c r="O70" i="38"/>
  <c r="X69" i="38"/>
  <c r="W69" i="38"/>
  <c r="V69" i="38"/>
  <c r="U69" i="38"/>
  <c r="T69" i="38"/>
  <c r="S69" i="38"/>
  <c r="R69" i="38"/>
  <c r="Q69" i="38"/>
  <c r="P69" i="38"/>
  <c r="O69" i="38"/>
  <c r="X54" i="38"/>
  <c r="W54" i="38"/>
  <c r="V54" i="38"/>
  <c r="U54" i="38"/>
  <c r="T54" i="38"/>
  <c r="S54" i="38"/>
  <c r="R54" i="38"/>
  <c r="Q54" i="38"/>
  <c r="P54" i="38"/>
  <c r="O54" i="38"/>
  <c r="X53" i="38"/>
  <c r="W53" i="38"/>
  <c r="V53" i="38"/>
  <c r="U53" i="38"/>
  <c r="T53" i="38"/>
  <c r="S53" i="38"/>
  <c r="R53" i="38"/>
  <c r="Q53" i="38"/>
  <c r="P53" i="38"/>
  <c r="O53" i="38"/>
  <c r="X52" i="38"/>
  <c r="W52" i="38"/>
  <c r="V52" i="38"/>
  <c r="U52" i="38"/>
  <c r="T52" i="38"/>
  <c r="S52" i="38"/>
  <c r="R52" i="38"/>
  <c r="Q52" i="38"/>
  <c r="P52" i="38"/>
  <c r="O52" i="38"/>
  <c r="X51" i="38"/>
  <c r="W51" i="38"/>
  <c r="V51" i="38"/>
  <c r="U51" i="38"/>
  <c r="T51" i="38"/>
  <c r="S51" i="38"/>
  <c r="R51" i="38"/>
  <c r="Q51" i="38"/>
  <c r="P51" i="38"/>
  <c r="O51" i="38"/>
  <c r="X36" i="38"/>
  <c r="W36" i="38"/>
  <c r="V36" i="38"/>
  <c r="U36" i="38"/>
  <c r="T36" i="38"/>
  <c r="S36" i="38"/>
  <c r="R36" i="38"/>
  <c r="Q36" i="38"/>
  <c r="P36" i="38"/>
  <c r="O36" i="38"/>
  <c r="X35" i="38"/>
  <c r="W35" i="38"/>
  <c r="V35" i="38"/>
  <c r="U35" i="38"/>
  <c r="T35" i="38"/>
  <c r="S35" i="38"/>
  <c r="R35" i="38"/>
  <c r="Q35" i="38"/>
  <c r="P35" i="38"/>
  <c r="O35" i="38"/>
  <c r="X34" i="38"/>
  <c r="W34" i="38"/>
  <c r="V34" i="38"/>
  <c r="U34" i="38"/>
  <c r="T34" i="38"/>
  <c r="S34" i="38"/>
  <c r="R34" i="38"/>
  <c r="Q34" i="38"/>
  <c r="P34" i="38"/>
  <c r="O34" i="38"/>
  <c r="X33" i="38"/>
  <c r="W33" i="38"/>
  <c r="V33" i="38"/>
  <c r="U33" i="38"/>
  <c r="T33" i="38"/>
  <c r="S33" i="38"/>
  <c r="R33" i="38"/>
  <c r="Q33" i="38"/>
  <c r="P33" i="38"/>
  <c r="O33" i="38"/>
  <c r="O15" i="38"/>
  <c r="P15" i="38"/>
  <c r="Q15" i="38"/>
  <c r="R15" i="38"/>
  <c r="S15" i="38"/>
  <c r="T15" i="38"/>
  <c r="U15" i="38"/>
  <c r="V15" i="38"/>
  <c r="W15" i="38"/>
  <c r="X15" i="38"/>
  <c r="O16" i="38"/>
  <c r="P16" i="38"/>
  <c r="Q16" i="38"/>
  <c r="R16" i="38"/>
  <c r="S16" i="38"/>
  <c r="T16" i="38"/>
  <c r="U16" i="38"/>
  <c r="V16" i="38"/>
  <c r="W16" i="38"/>
  <c r="X16" i="38"/>
  <c r="O17" i="38"/>
  <c r="P17" i="38"/>
  <c r="Q17" i="38"/>
  <c r="R17" i="38"/>
  <c r="S17" i="38"/>
  <c r="T17" i="38"/>
  <c r="U17" i="38"/>
  <c r="V17" i="38"/>
  <c r="W17" i="38"/>
  <c r="X17" i="38"/>
  <c r="P14" i="38"/>
  <c r="Q14" i="38"/>
  <c r="R14" i="38"/>
  <c r="S14" i="38"/>
  <c r="T14" i="38"/>
  <c r="U14" i="38"/>
  <c r="V14" i="38"/>
  <c r="W14" i="38"/>
  <c r="X14" i="38"/>
  <c r="O14" i="38"/>
  <c r="X86" i="38"/>
  <c r="W86" i="38"/>
  <c r="V86" i="38"/>
  <c r="U86" i="38"/>
  <c r="T86" i="38"/>
  <c r="S86" i="38"/>
  <c r="R86" i="38"/>
  <c r="Q86" i="38"/>
  <c r="P86" i="38"/>
  <c r="O86" i="38"/>
  <c r="X85" i="38"/>
  <c r="W85" i="38"/>
  <c r="V85" i="38"/>
  <c r="U85" i="38"/>
  <c r="T85" i="38"/>
  <c r="S85" i="38"/>
  <c r="R85" i="38"/>
  <c r="Q85" i="38"/>
  <c r="P85" i="38"/>
  <c r="O85" i="38"/>
  <c r="X84" i="38"/>
  <c r="W84" i="38"/>
  <c r="V84" i="38"/>
  <c r="U84" i="38"/>
  <c r="T84" i="38"/>
  <c r="S84" i="38"/>
  <c r="R84" i="38"/>
  <c r="Q84" i="38"/>
  <c r="P84" i="38"/>
  <c r="O84" i="38"/>
  <c r="X83" i="38"/>
  <c r="W83" i="38"/>
  <c r="V83" i="38"/>
  <c r="U83" i="38"/>
  <c r="T83" i="38"/>
  <c r="S83" i="38"/>
  <c r="R83" i="38"/>
  <c r="Q83" i="38"/>
  <c r="P83" i="38"/>
  <c r="O83" i="38"/>
  <c r="X68" i="38"/>
  <c r="W68" i="38"/>
  <c r="V68" i="38"/>
  <c r="U68" i="38"/>
  <c r="T68" i="38"/>
  <c r="S68" i="38"/>
  <c r="R68" i="38"/>
  <c r="Q68" i="38"/>
  <c r="P68" i="38"/>
  <c r="O68" i="38"/>
  <c r="X67" i="38"/>
  <c r="W67" i="38"/>
  <c r="V67" i="38"/>
  <c r="U67" i="38"/>
  <c r="T67" i="38"/>
  <c r="S67" i="38"/>
  <c r="R67" i="38"/>
  <c r="Q67" i="38"/>
  <c r="P67" i="38"/>
  <c r="O67" i="38"/>
  <c r="X66" i="38"/>
  <c r="W66" i="38"/>
  <c r="V66" i="38"/>
  <c r="U66" i="38"/>
  <c r="T66" i="38"/>
  <c r="S66" i="38"/>
  <c r="R66" i="38"/>
  <c r="Q66" i="38"/>
  <c r="P66" i="38"/>
  <c r="O66" i="38"/>
  <c r="X65" i="38"/>
  <c r="W65" i="38"/>
  <c r="V65" i="38"/>
  <c r="U65" i="38"/>
  <c r="T65" i="38"/>
  <c r="S65" i="38"/>
  <c r="R65" i="38"/>
  <c r="Q65" i="38"/>
  <c r="P65" i="38"/>
  <c r="O65" i="38"/>
  <c r="X50" i="38"/>
  <c r="W50" i="38"/>
  <c r="V50" i="38"/>
  <c r="U50" i="38"/>
  <c r="T50" i="38"/>
  <c r="S50" i="38"/>
  <c r="R50" i="38"/>
  <c r="Q50" i="38"/>
  <c r="P50" i="38"/>
  <c r="O50" i="38"/>
  <c r="X49" i="38"/>
  <c r="W49" i="38"/>
  <c r="V49" i="38"/>
  <c r="U49" i="38"/>
  <c r="T49" i="38"/>
  <c r="S49" i="38"/>
  <c r="R49" i="38"/>
  <c r="Q49" i="38"/>
  <c r="P49" i="38"/>
  <c r="O49" i="38"/>
  <c r="X48" i="38"/>
  <c r="W48" i="38"/>
  <c r="V48" i="38"/>
  <c r="U48" i="38"/>
  <c r="T48" i="38"/>
  <c r="S48" i="38"/>
  <c r="R48" i="38"/>
  <c r="Q48" i="38"/>
  <c r="P48" i="38"/>
  <c r="O48" i="38"/>
  <c r="X47" i="38"/>
  <c r="W47" i="38"/>
  <c r="V47" i="38"/>
  <c r="U47" i="38"/>
  <c r="T47" i="38"/>
  <c r="S47" i="38"/>
  <c r="R47" i="38"/>
  <c r="Q47" i="38"/>
  <c r="P47" i="38"/>
  <c r="O47" i="38"/>
  <c r="X32" i="38"/>
  <c r="W32" i="38"/>
  <c r="V32" i="38"/>
  <c r="U32" i="38"/>
  <c r="T32" i="38"/>
  <c r="S32" i="38"/>
  <c r="R32" i="38"/>
  <c r="Q32" i="38"/>
  <c r="P32" i="38"/>
  <c r="O32" i="38"/>
  <c r="X31" i="38"/>
  <c r="W31" i="38"/>
  <c r="V31" i="38"/>
  <c r="U31" i="38"/>
  <c r="T31" i="38"/>
  <c r="S31" i="38"/>
  <c r="R31" i="38"/>
  <c r="Q31" i="38"/>
  <c r="P31" i="38"/>
  <c r="O31" i="38"/>
  <c r="X30" i="38"/>
  <c r="W30" i="38"/>
  <c r="V30" i="38"/>
  <c r="U30" i="38"/>
  <c r="T30" i="38"/>
  <c r="S30" i="38"/>
  <c r="R30" i="38"/>
  <c r="Q30" i="38"/>
  <c r="P30" i="38"/>
  <c r="O30" i="38"/>
  <c r="X29" i="38"/>
  <c r="W29" i="38"/>
  <c r="V29" i="38"/>
  <c r="U29" i="38"/>
  <c r="T29" i="38"/>
  <c r="S29" i="38"/>
  <c r="R29" i="38"/>
  <c r="Q29" i="38"/>
  <c r="P29" i="38"/>
  <c r="O29" i="38"/>
  <c r="O11" i="38"/>
  <c r="P11" i="38"/>
  <c r="Q11" i="38"/>
  <c r="R11" i="38"/>
  <c r="S11" i="38"/>
  <c r="T11" i="38"/>
  <c r="U11" i="38"/>
  <c r="V11" i="38"/>
  <c r="W11" i="38"/>
  <c r="X11" i="38"/>
  <c r="O12" i="38"/>
  <c r="P12" i="38"/>
  <c r="Q12" i="38"/>
  <c r="R12" i="38"/>
  <c r="S12" i="38"/>
  <c r="T12" i="38"/>
  <c r="U12" i="38"/>
  <c r="V12" i="38"/>
  <c r="W12" i="38"/>
  <c r="X12" i="38"/>
  <c r="O13" i="38"/>
  <c r="P13" i="38"/>
  <c r="Q13" i="38"/>
  <c r="R13" i="38"/>
  <c r="S13" i="38"/>
  <c r="T13" i="38"/>
  <c r="U13" i="38"/>
  <c r="V13" i="38"/>
  <c r="W13" i="38"/>
  <c r="X13" i="38"/>
  <c r="P10" i="38"/>
  <c r="Q10" i="38"/>
  <c r="R10" i="38"/>
  <c r="S10" i="38"/>
  <c r="T10" i="38"/>
  <c r="U10" i="38"/>
  <c r="V10" i="38"/>
  <c r="W10" i="38"/>
  <c r="X10" i="38"/>
  <c r="O10" i="38"/>
  <c r="X39" i="42" l="1"/>
  <c r="X40" i="42"/>
  <c r="Z13" i="41"/>
  <c r="AB10" i="41"/>
  <c r="AA10" i="41"/>
  <c r="AA9" i="41"/>
  <c r="AB16" i="41"/>
  <c r="Z9" i="41"/>
  <c r="AB15" i="41"/>
  <c r="AA16" i="41"/>
  <c r="AB17" i="41"/>
  <c r="AA17" i="41"/>
  <c r="Z16" i="41"/>
  <c r="Z15" i="41"/>
  <c r="Z14" i="41"/>
  <c r="AB14" i="41"/>
  <c r="AA14" i="41"/>
  <c r="AA8" i="41"/>
  <c r="AA15" i="41"/>
  <c r="Z8" i="41"/>
  <c r="AB8" i="41"/>
  <c r="AB13" i="41"/>
  <c r="Z10" i="41"/>
  <c r="Z12" i="41"/>
  <c r="AA11" i="41"/>
  <c r="AA13" i="41"/>
  <c r="AB11" i="41"/>
  <c r="AA12" i="41"/>
  <c r="V15" i="37" l="1"/>
  <c r="V14" i="37"/>
  <c r="V13" i="37"/>
  <c r="V12" i="37"/>
  <c r="V11" i="37"/>
  <c r="S15" i="37"/>
  <c r="S14" i="37"/>
  <c r="S13" i="37"/>
  <c r="S12" i="37"/>
  <c r="S11" i="37"/>
  <c r="P12" i="37"/>
  <c r="P13" i="37"/>
  <c r="P14" i="37"/>
  <c r="P15" i="37"/>
  <c r="P11" i="37"/>
  <c r="W12" i="37"/>
  <c r="X12" i="37"/>
  <c r="W13" i="37"/>
  <c r="X13" i="37"/>
  <c r="W14" i="37"/>
  <c r="X14" i="37"/>
  <c r="W15" i="37"/>
  <c r="X15" i="37"/>
  <c r="X11" i="37"/>
  <c r="W11" i="37"/>
  <c r="W14" i="34"/>
  <c r="V14" i="34"/>
  <c r="U14" i="34"/>
  <c r="T14" i="34"/>
  <c r="S14" i="34"/>
  <c r="R14" i="34"/>
  <c r="Q14" i="34"/>
  <c r="P14" i="34"/>
  <c r="O14" i="34"/>
  <c r="W13" i="34"/>
  <c r="V13" i="34"/>
  <c r="U13" i="34"/>
  <c r="T13" i="34"/>
  <c r="S13" i="34"/>
  <c r="R13" i="34"/>
  <c r="Q13" i="34"/>
  <c r="P13" i="34"/>
  <c r="O13" i="34"/>
  <c r="W12" i="34"/>
  <c r="V12" i="34"/>
  <c r="U12" i="34"/>
  <c r="T12" i="34"/>
  <c r="S12" i="34"/>
  <c r="R12" i="34"/>
  <c r="Q12" i="34"/>
  <c r="P12" i="34"/>
  <c r="O12" i="34"/>
  <c r="W11" i="34"/>
  <c r="V11" i="34"/>
  <c r="U11" i="34"/>
  <c r="T11" i="34"/>
  <c r="S11" i="34"/>
  <c r="R11" i="34"/>
  <c r="Q11" i="34"/>
  <c r="P11" i="34"/>
  <c r="O11" i="34"/>
  <c r="P10" i="34"/>
  <c r="Q10" i="34"/>
  <c r="R10" i="34"/>
  <c r="S10" i="34"/>
  <c r="T10" i="34"/>
  <c r="U10" i="34"/>
  <c r="V10" i="34"/>
  <c r="W10" i="34"/>
  <c r="O10" i="34"/>
  <c r="N11" i="33"/>
  <c r="O11" i="33"/>
  <c r="P11" i="33"/>
  <c r="Q11" i="33"/>
  <c r="R11" i="33"/>
  <c r="S11" i="33"/>
  <c r="T11" i="33"/>
  <c r="U11" i="33"/>
  <c r="V11" i="33"/>
  <c r="W11" i="33"/>
  <c r="N12" i="33"/>
  <c r="O12" i="33"/>
  <c r="P12" i="33"/>
  <c r="Q12" i="33"/>
  <c r="R12" i="33"/>
  <c r="S12" i="33"/>
  <c r="T12" i="33"/>
  <c r="U12" i="33"/>
  <c r="V12" i="33"/>
  <c r="W12" i="33"/>
  <c r="N13" i="33"/>
  <c r="O13" i="33"/>
  <c r="O15" i="33" s="1"/>
  <c r="P13" i="33"/>
  <c r="P15" i="33" s="1"/>
  <c r="Q13" i="33"/>
  <c r="Q15" i="33" s="1"/>
  <c r="R13" i="33"/>
  <c r="R15" i="33" s="1"/>
  <c r="S13" i="33"/>
  <c r="S15" i="33" s="1"/>
  <c r="T13" i="33"/>
  <c r="U13" i="33"/>
  <c r="U15" i="33" s="1"/>
  <c r="V13" i="33"/>
  <c r="V15" i="33" s="1"/>
  <c r="W13" i="33"/>
  <c r="W15" i="33" s="1"/>
  <c r="N14" i="33"/>
  <c r="O14" i="33"/>
  <c r="P14" i="33"/>
  <c r="P16" i="33" s="1"/>
  <c r="Q14" i="33"/>
  <c r="Q16" i="33" s="1"/>
  <c r="R14" i="33"/>
  <c r="R16" i="33" s="1"/>
  <c r="S14" i="33"/>
  <c r="S16" i="33" s="1"/>
  <c r="T14" i="33"/>
  <c r="T16" i="33" s="1"/>
  <c r="U14" i="33"/>
  <c r="U16" i="33" s="1"/>
  <c r="V14" i="33"/>
  <c r="W14" i="33"/>
  <c r="W16" i="33" s="1"/>
  <c r="O10" i="33"/>
  <c r="P10" i="33"/>
  <c r="Q10" i="33"/>
  <c r="R10" i="33"/>
  <c r="S10" i="33"/>
  <c r="T10" i="33"/>
  <c r="U10" i="33"/>
  <c r="V10" i="33"/>
  <c r="W10" i="33"/>
  <c r="N10" i="33"/>
  <c r="O16" i="33" l="1"/>
  <c r="V16" i="33"/>
  <c r="T15" i="33"/>
  <c r="T8" i="32"/>
  <c r="T9" i="32"/>
  <c r="T10" i="32"/>
  <c r="T11" i="32"/>
  <c r="T12" i="32"/>
  <c r="T13" i="32"/>
  <c r="T14" i="32"/>
  <c r="T15" i="32"/>
  <c r="T16" i="32"/>
  <c r="T17" i="32"/>
  <c r="T18" i="32"/>
  <c r="T19" i="32"/>
  <c r="T20" i="32"/>
  <c r="T21" i="32"/>
  <c r="T22" i="32"/>
  <c r="T23" i="32"/>
  <c r="T24" i="32"/>
  <c r="T25" i="32"/>
  <c r="T26" i="32"/>
  <c r="T27" i="32"/>
  <c r="T28" i="32"/>
  <c r="T29" i="32"/>
  <c r="T30" i="32"/>
  <c r="T31" i="32"/>
  <c r="T32" i="32"/>
  <c r="T33" i="32"/>
  <c r="T7" i="32"/>
  <c r="N18" i="30" l="1"/>
  <c r="O18" i="30"/>
  <c r="P18" i="30"/>
  <c r="P6" i="30" s="1"/>
  <c r="Q18" i="30"/>
  <c r="R18" i="30"/>
  <c r="S18" i="30"/>
  <c r="T18" i="30"/>
  <c r="U18" i="30"/>
  <c r="V18" i="30"/>
  <c r="W18" i="30"/>
  <c r="W6" i="30" s="1"/>
  <c r="X18" i="30"/>
  <c r="Y18" i="30"/>
  <c r="Z18" i="30"/>
  <c r="N19" i="30"/>
  <c r="O19" i="30"/>
  <c r="O7" i="30" s="1"/>
  <c r="P19" i="30"/>
  <c r="Q19" i="30"/>
  <c r="R19" i="30"/>
  <c r="S19" i="30"/>
  <c r="T19" i="30"/>
  <c r="U19" i="30"/>
  <c r="V19" i="30"/>
  <c r="V7" i="30" s="1"/>
  <c r="W19" i="30"/>
  <c r="X19" i="30"/>
  <c r="Y19" i="30"/>
  <c r="Z19" i="30"/>
  <c r="N20" i="30"/>
  <c r="O20" i="30"/>
  <c r="P20" i="30"/>
  <c r="Q20" i="30"/>
  <c r="R20" i="30"/>
  <c r="S20" i="30"/>
  <c r="T20" i="30"/>
  <c r="U20" i="30"/>
  <c r="U8" i="30" s="1"/>
  <c r="V20" i="30"/>
  <c r="W20" i="30"/>
  <c r="X20" i="30"/>
  <c r="Y20" i="30"/>
  <c r="Z20" i="30"/>
  <c r="Z8" i="30" s="1"/>
  <c r="N21" i="30"/>
  <c r="N9" i="30" s="1"/>
  <c r="O21" i="30"/>
  <c r="P21" i="30"/>
  <c r="Q21" i="30"/>
  <c r="R21" i="30"/>
  <c r="S21" i="30"/>
  <c r="T21" i="30"/>
  <c r="U21" i="30"/>
  <c r="V21" i="30"/>
  <c r="W21" i="30"/>
  <c r="X21" i="30"/>
  <c r="Y21" i="30"/>
  <c r="Y9" i="30" s="1"/>
  <c r="Z21" i="30"/>
  <c r="Z17" i="30"/>
  <c r="O17" i="30"/>
  <c r="P17" i="30"/>
  <c r="Q17" i="30"/>
  <c r="R17" i="30"/>
  <c r="S17" i="30"/>
  <c r="S5" i="30" s="1"/>
  <c r="T17" i="30"/>
  <c r="T5" i="30" s="1"/>
  <c r="U17" i="30"/>
  <c r="U5" i="30" s="1"/>
  <c r="V17" i="30"/>
  <c r="W17" i="30"/>
  <c r="W5" i="30" s="1"/>
  <c r="X17" i="30"/>
  <c r="Y17" i="30"/>
  <c r="Y5" i="30" s="1"/>
  <c r="N17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N13" i="30"/>
  <c r="O13" i="30"/>
  <c r="P13" i="30"/>
  <c r="P7" i="30" s="1"/>
  <c r="Q13" i="30"/>
  <c r="R13" i="30"/>
  <c r="R7" i="30" s="1"/>
  <c r="S13" i="30"/>
  <c r="S7" i="30" s="1"/>
  <c r="T13" i="30"/>
  <c r="U13" i="30"/>
  <c r="V13" i="30"/>
  <c r="W13" i="30"/>
  <c r="X13" i="30"/>
  <c r="Y13" i="30"/>
  <c r="Z13" i="30"/>
  <c r="Z7" i="30" s="1"/>
  <c r="N14" i="30"/>
  <c r="O14" i="30"/>
  <c r="O8" i="30" s="1"/>
  <c r="P14" i="30"/>
  <c r="Q14" i="30"/>
  <c r="R14" i="30"/>
  <c r="S14" i="30"/>
  <c r="T14" i="30"/>
  <c r="U14" i="30"/>
  <c r="V14" i="30"/>
  <c r="W14" i="30"/>
  <c r="X14" i="30"/>
  <c r="Y14" i="30"/>
  <c r="Z14" i="30"/>
  <c r="N15" i="30"/>
  <c r="O15" i="30"/>
  <c r="P15" i="30"/>
  <c r="P9" i="30" s="1"/>
  <c r="Q15" i="30"/>
  <c r="Q9" i="30" s="1"/>
  <c r="R15" i="30"/>
  <c r="S15" i="30"/>
  <c r="T15" i="30"/>
  <c r="U15" i="30"/>
  <c r="V15" i="30"/>
  <c r="W15" i="30"/>
  <c r="W9" i="30" s="1"/>
  <c r="X15" i="30"/>
  <c r="Y15" i="30"/>
  <c r="Z15" i="30"/>
  <c r="Z9" i="30" s="1"/>
  <c r="O11" i="30"/>
  <c r="P11" i="30"/>
  <c r="Q11" i="30"/>
  <c r="R11" i="30"/>
  <c r="S11" i="30"/>
  <c r="T11" i="30"/>
  <c r="U11" i="30"/>
  <c r="V11" i="30"/>
  <c r="W11" i="30"/>
  <c r="X11" i="30"/>
  <c r="Y11" i="30"/>
  <c r="Z11" i="30"/>
  <c r="N11" i="30"/>
  <c r="N5" i="30" s="1"/>
  <c r="Q6" i="30"/>
  <c r="S6" i="30"/>
  <c r="Y7" i="30"/>
  <c r="N8" i="30"/>
  <c r="T9" i="30"/>
  <c r="N14" i="29"/>
  <c r="P14" i="29"/>
  <c r="Q14" i="29"/>
  <c r="R14" i="29"/>
  <c r="S14" i="29"/>
  <c r="N15" i="29"/>
  <c r="O15" i="29"/>
  <c r="P15" i="29"/>
  <c r="Q15" i="29"/>
  <c r="S15" i="29"/>
  <c r="N16" i="29"/>
  <c r="O16" i="29"/>
  <c r="P16" i="29"/>
  <c r="Q16" i="29"/>
  <c r="S16" i="29"/>
  <c r="T16" i="29"/>
  <c r="N17" i="29"/>
  <c r="O17" i="29"/>
  <c r="Q17" i="29"/>
  <c r="S17" i="29"/>
  <c r="T17" i="29"/>
  <c r="O13" i="29"/>
  <c r="P13" i="29"/>
  <c r="R13" i="29"/>
  <c r="S13" i="29"/>
  <c r="T13" i="29"/>
  <c r="N13" i="29"/>
  <c r="N8" i="29"/>
  <c r="O8" i="29"/>
  <c r="O14" i="29" s="1"/>
  <c r="P8" i="29"/>
  <c r="Q8" i="29"/>
  <c r="R8" i="29"/>
  <c r="S8" i="29"/>
  <c r="T8" i="29"/>
  <c r="T14" i="29" s="1"/>
  <c r="N9" i="29"/>
  <c r="O9" i="29"/>
  <c r="P9" i="29"/>
  <c r="Q9" i="29"/>
  <c r="R9" i="29"/>
  <c r="R15" i="29" s="1"/>
  <c r="S9" i="29"/>
  <c r="T9" i="29"/>
  <c r="T15" i="29" s="1"/>
  <c r="N10" i="29"/>
  <c r="O10" i="29"/>
  <c r="P10" i="29"/>
  <c r="Q10" i="29"/>
  <c r="R10" i="29"/>
  <c r="R16" i="29" s="1"/>
  <c r="S10" i="29"/>
  <c r="T10" i="29"/>
  <c r="N11" i="29"/>
  <c r="O11" i="29"/>
  <c r="P11" i="29"/>
  <c r="P17" i="29" s="1"/>
  <c r="Q11" i="29"/>
  <c r="R11" i="29"/>
  <c r="R17" i="29" s="1"/>
  <c r="S11" i="29"/>
  <c r="T11" i="29"/>
  <c r="O7" i="29"/>
  <c r="P7" i="29"/>
  <c r="Q7" i="29"/>
  <c r="Q13" i="29" s="1"/>
  <c r="R7" i="29"/>
  <c r="S7" i="29"/>
  <c r="T7" i="29"/>
  <c r="N7" i="29"/>
  <c r="O9" i="30" l="1"/>
  <c r="P8" i="30"/>
  <c r="Q7" i="30"/>
  <c r="R6" i="30"/>
  <c r="Z5" i="30"/>
  <c r="T6" i="30"/>
  <c r="Q8" i="30"/>
  <c r="R8" i="30"/>
  <c r="X5" i="30"/>
  <c r="S9" i="30"/>
  <c r="U7" i="30"/>
  <c r="V6" i="30"/>
  <c r="X9" i="30"/>
  <c r="Y8" i="30"/>
  <c r="N7" i="30"/>
  <c r="O6" i="30"/>
  <c r="T8" i="30"/>
  <c r="R9" i="30"/>
  <c r="S8" i="30"/>
  <c r="T7" i="30"/>
  <c r="U6" i="30"/>
  <c r="V5" i="30"/>
  <c r="X8" i="30"/>
  <c r="Z6" i="30"/>
  <c r="N6" i="30"/>
  <c r="V9" i="30"/>
  <c r="W8" i="30"/>
  <c r="X7" i="30"/>
  <c r="Y6" i="30"/>
  <c r="U9" i="30"/>
  <c r="V8" i="30"/>
  <c r="W7" i="30"/>
  <c r="X6" i="30"/>
  <c r="R5" i="30"/>
  <c r="Q5" i="30"/>
  <c r="P5" i="30"/>
  <c r="O5" i="30"/>
  <c r="Y39" i="22" l="1"/>
  <c r="X39" i="22"/>
  <c r="W39" i="22"/>
  <c r="V39" i="22"/>
  <c r="Y38" i="22"/>
  <c r="X38" i="22"/>
  <c r="W38" i="22"/>
  <c r="V38" i="22"/>
  <c r="Y37" i="22"/>
  <c r="X37" i="22"/>
  <c r="W37" i="22"/>
  <c r="V37" i="22"/>
  <c r="N12" i="22" s="1"/>
  <c r="Y36" i="22"/>
  <c r="X36" i="22"/>
  <c r="W36" i="22"/>
  <c r="V36" i="22"/>
  <c r="Y35" i="22"/>
  <c r="X35" i="22"/>
  <c r="W35" i="22"/>
  <c r="V35" i="22"/>
  <c r="Y34" i="22"/>
  <c r="X34" i="22"/>
  <c r="W34" i="22"/>
  <c r="O9" i="22" s="1"/>
  <c r="V34" i="22"/>
  <c r="Y20" i="22"/>
  <c r="X20" i="22"/>
  <c r="W20" i="22"/>
  <c r="V20" i="22"/>
  <c r="Y19" i="22"/>
  <c r="X19" i="22"/>
  <c r="W19" i="22"/>
  <c r="V19" i="22"/>
  <c r="Y18" i="22"/>
  <c r="X18" i="22"/>
  <c r="W18" i="22"/>
  <c r="V18" i="22"/>
  <c r="Y17" i="22"/>
  <c r="X17" i="22"/>
  <c r="W17" i="22"/>
  <c r="V17" i="22"/>
  <c r="Y16" i="22"/>
  <c r="X16" i="22"/>
  <c r="W16" i="22"/>
  <c r="V16" i="22"/>
  <c r="W15" i="22"/>
  <c r="X15" i="22"/>
  <c r="Y15" i="22"/>
  <c r="V15" i="22"/>
  <c r="U9" i="17"/>
  <c r="U10" i="17"/>
  <c r="V10" i="17"/>
  <c r="O11" i="17"/>
  <c r="U8" i="17"/>
  <c r="V8" i="17"/>
  <c r="N8" i="17"/>
  <c r="N28" i="17"/>
  <c r="N9" i="17" s="1"/>
  <c r="O28" i="17"/>
  <c r="P28" i="17"/>
  <c r="Q28" i="17"/>
  <c r="R28" i="17"/>
  <c r="S28" i="17"/>
  <c r="T28" i="17"/>
  <c r="U28" i="17"/>
  <c r="V28" i="17"/>
  <c r="V9" i="17" s="1"/>
  <c r="N29" i="17"/>
  <c r="N10" i="17" s="1"/>
  <c r="O29" i="17"/>
  <c r="P29" i="17"/>
  <c r="P10" i="17" s="1"/>
  <c r="Q29" i="17"/>
  <c r="R29" i="17"/>
  <c r="S29" i="17"/>
  <c r="S10" i="17" s="1"/>
  <c r="T29" i="17"/>
  <c r="U29" i="17"/>
  <c r="V29" i="17"/>
  <c r="N30" i="17"/>
  <c r="N11" i="17" s="1"/>
  <c r="O30" i="17"/>
  <c r="P30" i="17"/>
  <c r="Q30" i="17"/>
  <c r="R30" i="17"/>
  <c r="R11" i="17" s="1"/>
  <c r="S30" i="17"/>
  <c r="S11" i="17" s="1"/>
  <c r="T30" i="17"/>
  <c r="T11" i="17" s="1"/>
  <c r="U30" i="17"/>
  <c r="V30" i="17"/>
  <c r="N31" i="17"/>
  <c r="N12" i="17" s="1"/>
  <c r="O31" i="17"/>
  <c r="O12" i="17" s="1"/>
  <c r="P31" i="17"/>
  <c r="P12" i="17" s="1"/>
  <c r="Q31" i="17"/>
  <c r="Q12" i="17" s="1"/>
  <c r="R31" i="17"/>
  <c r="R12" i="17" s="1"/>
  <c r="S31" i="17"/>
  <c r="S12" i="17" s="1"/>
  <c r="T31" i="17"/>
  <c r="T12" i="17" s="1"/>
  <c r="U31" i="17"/>
  <c r="U12" i="17" s="1"/>
  <c r="V31" i="17"/>
  <c r="V12" i="17" s="1"/>
  <c r="N32" i="17"/>
  <c r="N13" i="17" s="1"/>
  <c r="O32" i="17"/>
  <c r="P32" i="17"/>
  <c r="Q32" i="17"/>
  <c r="R32" i="17"/>
  <c r="R15" i="17" s="1"/>
  <c r="S32" i="17"/>
  <c r="S15" i="17" s="1"/>
  <c r="T32" i="17"/>
  <c r="T15" i="17" s="1"/>
  <c r="U32" i="17"/>
  <c r="U15" i="17" s="1"/>
  <c r="V32" i="17"/>
  <c r="V15" i="17" s="1"/>
  <c r="O27" i="17"/>
  <c r="O8" i="17" s="1"/>
  <c r="P27" i="17"/>
  <c r="P8" i="17" s="1"/>
  <c r="Q27" i="17"/>
  <c r="Q14" i="17" s="1"/>
  <c r="R27" i="17"/>
  <c r="S27" i="17"/>
  <c r="T27" i="17"/>
  <c r="T8" i="17" s="1"/>
  <c r="U27" i="17"/>
  <c r="V27" i="17"/>
  <c r="V14" i="17" s="1"/>
  <c r="N27" i="17"/>
  <c r="N11" i="10"/>
  <c r="P8" i="9"/>
  <c r="Q8" i="9"/>
  <c r="R8" i="9"/>
  <c r="S8" i="9"/>
  <c r="T8" i="9"/>
  <c r="U8" i="9"/>
  <c r="V8" i="9"/>
  <c r="W8" i="9"/>
  <c r="Q7" i="9"/>
  <c r="R7" i="9"/>
  <c r="S7" i="9"/>
  <c r="T7" i="9"/>
  <c r="U7" i="9"/>
  <c r="V7" i="9"/>
  <c r="W7" i="9"/>
  <c r="P7" i="9"/>
  <c r="R7" i="6"/>
  <c r="S7" i="6"/>
  <c r="R8" i="6"/>
  <c r="S8" i="6"/>
  <c r="R9" i="6"/>
  <c r="S9" i="6"/>
  <c r="R10" i="6"/>
  <c r="S10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R31" i="6"/>
  <c r="S31" i="6"/>
  <c r="R32" i="6"/>
  <c r="S32" i="6"/>
  <c r="S6" i="6"/>
  <c r="R6" i="6"/>
  <c r="O14" i="5"/>
  <c r="P14" i="5"/>
  <c r="Q14" i="5"/>
  <c r="R14" i="5"/>
  <c r="S14" i="5"/>
  <c r="T14" i="5"/>
  <c r="U14" i="5"/>
  <c r="V14" i="5"/>
  <c r="O15" i="5"/>
  <c r="P15" i="5"/>
  <c r="Q15" i="5"/>
  <c r="R15" i="5"/>
  <c r="S15" i="5"/>
  <c r="T15" i="5"/>
  <c r="U15" i="5"/>
  <c r="V15" i="5"/>
  <c r="O16" i="5"/>
  <c r="P16" i="5"/>
  <c r="Q16" i="5"/>
  <c r="R16" i="5"/>
  <c r="S16" i="5"/>
  <c r="T16" i="5"/>
  <c r="U16" i="5"/>
  <c r="V16" i="5"/>
  <c r="O17" i="5"/>
  <c r="P17" i="5"/>
  <c r="Q17" i="5"/>
  <c r="R17" i="5"/>
  <c r="S17" i="5"/>
  <c r="T17" i="5"/>
  <c r="U17" i="5"/>
  <c r="V17" i="5"/>
  <c r="P13" i="5"/>
  <c r="Q13" i="5"/>
  <c r="R13" i="5"/>
  <c r="S13" i="5"/>
  <c r="T13" i="5"/>
  <c r="U13" i="5"/>
  <c r="V13" i="5"/>
  <c r="O13" i="5"/>
  <c r="O10" i="17" l="1"/>
  <c r="O12" i="22"/>
  <c r="P12" i="22"/>
  <c r="V13" i="17"/>
  <c r="Q9" i="22"/>
  <c r="Q12" i="22"/>
  <c r="Q11" i="17"/>
  <c r="P9" i="22"/>
  <c r="U13" i="17"/>
  <c r="N10" i="22"/>
  <c r="N13" i="22"/>
  <c r="N9" i="22"/>
  <c r="O10" i="22"/>
  <c r="O13" i="22"/>
  <c r="P10" i="22"/>
  <c r="P13" i="22"/>
  <c r="Q10" i="22"/>
  <c r="Q13" i="22"/>
  <c r="N11" i="22"/>
  <c r="N14" i="22"/>
  <c r="P13" i="17"/>
  <c r="V11" i="17"/>
  <c r="P9" i="17"/>
  <c r="O11" i="22"/>
  <c r="O14" i="22"/>
  <c r="S14" i="17"/>
  <c r="O15" i="17"/>
  <c r="U11" i="17"/>
  <c r="R10" i="17"/>
  <c r="O9" i="17"/>
  <c r="P11" i="22"/>
  <c r="P14" i="22"/>
  <c r="R14" i="17"/>
  <c r="Q10" i="17"/>
  <c r="P11" i="17"/>
  <c r="P14" i="17"/>
  <c r="Q11" i="22"/>
  <c r="Q14" i="22"/>
  <c r="T13" i="17"/>
  <c r="T9" i="17"/>
  <c r="S9" i="17"/>
  <c r="R9" i="17"/>
  <c r="Q9" i="17"/>
  <c r="S8" i="17"/>
  <c r="O13" i="17"/>
  <c r="U14" i="17"/>
  <c r="R8" i="17"/>
  <c r="T14" i="17"/>
  <c r="S13" i="17"/>
  <c r="R13" i="17"/>
  <c r="Q15" i="17"/>
  <c r="Q13" i="17"/>
  <c r="T10" i="17"/>
  <c r="P15" i="17"/>
  <c r="Q8" i="17"/>
  <c r="O14" i="17"/>
  <c r="R86" i="52"/>
  <c r="R87" i="52"/>
  <c r="R88" i="52"/>
  <c r="R89" i="52"/>
  <c r="R85" i="52"/>
  <c r="R66" i="52"/>
  <c r="R67" i="52"/>
  <c r="R68" i="52"/>
  <c r="R69" i="52"/>
  <c r="R70" i="52"/>
  <c r="R71" i="52"/>
  <c r="R72" i="52"/>
  <c r="R73" i="52"/>
  <c r="R65" i="52"/>
  <c r="R49" i="52"/>
  <c r="R50" i="52"/>
  <c r="R51" i="52"/>
  <c r="R52" i="52"/>
  <c r="R53" i="52"/>
  <c r="R54" i="52"/>
  <c r="R48" i="52"/>
  <c r="R27" i="52"/>
  <c r="R28" i="52"/>
  <c r="R29" i="52"/>
  <c r="R30" i="52"/>
  <c r="R31" i="52"/>
  <c r="R32" i="52"/>
  <c r="R33" i="52"/>
  <c r="R34" i="52"/>
  <c r="R35" i="52"/>
  <c r="R36" i="52"/>
  <c r="R37" i="52"/>
  <c r="R38" i="52"/>
  <c r="R39" i="52"/>
  <c r="R40" i="52"/>
  <c r="R26" i="52"/>
  <c r="R12" i="52"/>
  <c r="R13" i="52"/>
  <c r="R14" i="52"/>
  <c r="R15" i="52"/>
  <c r="R16" i="52"/>
  <c r="R17" i="52"/>
  <c r="R18" i="52"/>
  <c r="R19" i="52"/>
  <c r="R11" i="52"/>
  <c r="N34" i="50"/>
  <c r="N35" i="50"/>
  <c r="N36" i="50"/>
  <c r="N37" i="50"/>
  <c r="N38" i="50"/>
  <c r="N39" i="50"/>
  <c r="N40" i="50"/>
  <c r="N41" i="50"/>
  <c r="N42" i="50"/>
  <c r="N43" i="50"/>
  <c r="N44" i="50"/>
  <c r="N33" i="50"/>
  <c r="N12" i="50"/>
  <c r="N13" i="50"/>
  <c r="N14" i="50"/>
  <c r="N15" i="50"/>
  <c r="N16" i="50"/>
  <c r="N17" i="50"/>
  <c r="N18" i="50"/>
  <c r="N19" i="50"/>
  <c r="N20" i="50"/>
  <c r="N21" i="50"/>
  <c r="N22" i="50"/>
  <c r="N11" i="50"/>
  <c r="AH37" i="49" l="1"/>
  <c r="P30" i="49" s="1"/>
  <c r="X30" i="49"/>
  <c r="Y30" i="49"/>
  <c r="Z30" i="49"/>
  <c r="AA30" i="49"/>
  <c r="X31" i="49"/>
  <c r="Y31" i="49"/>
  <c r="Z31" i="49"/>
  <c r="AA31" i="49"/>
  <c r="AB31" i="49"/>
  <c r="X32" i="49"/>
  <c r="Y32" i="49"/>
  <c r="Z32" i="49"/>
  <c r="AA32" i="49"/>
  <c r="AB32" i="49"/>
  <c r="X33" i="49"/>
  <c r="Y33" i="49"/>
  <c r="Z33" i="49"/>
  <c r="AA33" i="49"/>
  <c r="AB33" i="49"/>
  <c r="X34" i="49"/>
  <c r="Y34" i="49"/>
  <c r="Z34" i="49"/>
  <c r="AA34" i="49"/>
  <c r="AB34" i="49"/>
  <c r="X35" i="49"/>
  <c r="Y35" i="49"/>
  <c r="Z35" i="49"/>
  <c r="AA35" i="49"/>
  <c r="AB35" i="49"/>
  <c r="X36" i="49"/>
  <c r="Y36" i="49"/>
  <c r="Z36" i="49"/>
  <c r="AA36" i="49"/>
  <c r="AB36" i="49"/>
  <c r="X37" i="49"/>
  <c r="Y37" i="49"/>
  <c r="Z37" i="49"/>
  <c r="AA37" i="49"/>
  <c r="AB37" i="49"/>
  <c r="X29" i="49"/>
  <c r="Y29" i="49"/>
  <c r="Z29" i="49"/>
  <c r="AA29" i="49"/>
  <c r="AB29" i="49"/>
  <c r="X11" i="49"/>
  <c r="X12" i="49"/>
  <c r="Y12" i="49"/>
  <c r="X13" i="49"/>
  <c r="W14" i="49"/>
  <c r="Z14" i="49"/>
  <c r="Y15" i="49"/>
  <c r="Y16" i="49"/>
  <c r="Z16" i="49"/>
  <c r="R17" i="49"/>
  <c r="X17" i="49"/>
  <c r="Y17" i="49"/>
  <c r="Y18" i="49"/>
  <c r="Z18" i="49"/>
  <c r="R10" i="49"/>
  <c r="X10" i="49"/>
  <c r="Y10" i="49"/>
  <c r="Z10" i="49"/>
  <c r="AT37" i="49"/>
  <c r="AB30" i="49" s="1"/>
  <c r="AS37" i="49"/>
  <c r="AR37" i="49"/>
  <c r="AQ37" i="49"/>
  <c r="AP37" i="49"/>
  <c r="AO37" i="49"/>
  <c r="W35" i="49" s="1"/>
  <c r="AN37" i="49"/>
  <c r="V31" i="49" s="1"/>
  <c r="AM37" i="49"/>
  <c r="U30" i="49" s="1"/>
  <c r="AL37" i="49"/>
  <c r="T30" i="49" s="1"/>
  <c r="AK37" i="49"/>
  <c r="S30" i="49" s="1"/>
  <c r="AJ37" i="49"/>
  <c r="R30" i="49" s="1"/>
  <c r="AI37" i="49"/>
  <c r="Q30" i="49" s="1"/>
  <c r="AT18" i="49"/>
  <c r="AB11" i="49" s="1"/>
  <c r="AS18" i="49"/>
  <c r="AA11" i="49" s="1"/>
  <c r="AR18" i="49"/>
  <c r="Z12" i="49" s="1"/>
  <c r="AQ18" i="49"/>
  <c r="Y13" i="49" s="1"/>
  <c r="AP18" i="49"/>
  <c r="X14" i="49" s="1"/>
  <c r="AO18" i="49"/>
  <c r="W15" i="49" s="1"/>
  <c r="AN18" i="49"/>
  <c r="V16" i="49" s="1"/>
  <c r="AM18" i="49"/>
  <c r="U17" i="49" s="1"/>
  <c r="AL18" i="49"/>
  <c r="T18" i="49" s="1"/>
  <c r="AK18" i="49"/>
  <c r="S12" i="49" s="1"/>
  <c r="AJ18" i="49"/>
  <c r="R11" i="49" s="1"/>
  <c r="AI18" i="49"/>
  <c r="Q11" i="49" s="1"/>
  <c r="AH18" i="49"/>
  <c r="P11" i="49" s="1"/>
  <c r="W12" i="49" l="1"/>
  <c r="U12" i="49"/>
  <c r="W37" i="49"/>
  <c r="W36" i="49"/>
  <c r="W34" i="49"/>
  <c r="W33" i="49"/>
  <c r="W32" i="49"/>
  <c r="W31" i="49"/>
  <c r="W30" i="49"/>
  <c r="S10" i="49"/>
  <c r="V14" i="49"/>
  <c r="U14" i="49"/>
  <c r="Z11" i="49"/>
  <c r="V37" i="49"/>
  <c r="V35" i="49"/>
  <c r="V34" i="49"/>
  <c r="V33" i="49"/>
  <c r="V32" i="49"/>
  <c r="V30" i="49"/>
  <c r="V12" i="49"/>
  <c r="U16" i="49"/>
  <c r="W29" i="49"/>
  <c r="X18" i="49"/>
  <c r="T16" i="49"/>
  <c r="T14" i="49"/>
  <c r="V29" i="49"/>
  <c r="V36" i="49"/>
  <c r="S18" i="49"/>
  <c r="S16" i="49"/>
  <c r="Z13" i="49"/>
  <c r="Y11" i="49"/>
  <c r="U29" i="49"/>
  <c r="U37" i="49"/>
  <c r="U36" i="49"/>
  <c r="U35" i="49"/>
  <c r="U34" i="49"/>
  <c r="U33" i="49"/>
  <c r="U32" i="49"/>
  <c r="U31" i="49"/>
  <c r="S15" i="49"/>
  <c r="T29" i="49"/>
  <c r="T31" i="49"/>
  <c r="W13" i="49"/>
  <c r="S29" i="49"/>
  <c r="S37" i="49"/>
  <c r="S36" i="49"/>
  <c r="S35" i="49"/>
  <c r="S34" i="49"/>
  <c r="S33" i="49"/>
  <c r="S32" i="49"/>
  <c r="S31" i="49"/>
  <c r="R18" i="49"/>
  <c r="Z15" i="49"/>
  <c r="T37" i="49"/>
  <c r="T36" i="49"/>
  <c r="T35" i="49"/>
  <c r="T34" i="49"/>
  <c r="T33" i="49"/>
  <c r="T32" i="49"/>
  <c r="Z17" i="49"/>
  <c r="W11" i="49"/>
  <c r="V15" i="49"/>
  <c r="V13" i="49"/>
  <c r="V11" i="49"/>
  <c r="R29" i="49"/>
  <c r="R37" i="49"/>
  <c r="R36" i="49"/>
  <c r="R35" i="49"/>
  <c r="R34" i="49"/>
  <c r="R33" i="49"/>
  <c r="R32" i="49"/>
  <c r="R31" i="49"/>
  <c r="U15" i="49"/>
  <c r="U13" i="49"/>
  <c r="U11" i="49"/>
  <c r="Q29" i="49"/>
  <c r="Q37" i="49"/>
  <c r="Q36" i="49"/>
  <c r="Q35" i="49"/>
  <c r="Q34" i="49"/>
  <c r="Q33" i="49"/>
  <c r="Q32" i="49"/>
  <c r="Q31" i="49"/>
  <c r="S17" i="49"/>
  <c r="T17" i="49"/>
  <c r="T15" i="49"/>
  <c r="T13" i="49"/>
  <c r="P10" i="49"/>
  <c r="Q10" i="49"/>
  <c r="AB18" i="49"/>
  <c r="Q17" i="49"/>
  <c r="AA18" i="49"/>
  <c r="P17" i="49"/>
  <c r="AA17" i="49"/>
  <c r="P16" i="49"/>
  <c r="R14" i="49"/>
  <c r="T12" i="49"/>
  <c r="Q14" i="49"/>
  <c r="P14" i="49"/>
  <c r="Q13" i="49"/>
  <c r="S11" i="49"/>
  <c r="W18" i="49"/>
  <c r="AB13" i="49"/>
  <c r="Q12" i="49"/>
  <c r="AA13" i="49"/>
  <c r="P12" i="49"/>
  <c r="AA12" i="49"/>
  <c r="Q18" i="49"/>
  <c r="AB10" i="49"/>
  <c r="P18" i="49"/>
  <c r="R16" i="49"/>
  <c r="AA10" i="49"/>
  <c r="AB17" i="49"/>
  <c r="Q16" i="49"/>
  <c r="R15" i="49"/>
  <c r="S14" i="49"/>
  <c r="AB16" i="49"/>
  <c r="Q15" i="49"/>
  <c r="S13" i="49"/>
  <c r="AA16" i="49"/>
  <c r="AB15" i="49"/>
  <c r="P15" i="49"/>
  <c r="R13" i="49"/>
  <c r="T11" i="49"/>
  <c r="AA15" i="49"/>
  <c r="AB14" i="49"/>
  <c r="R12" i="49"/>
  <c r="W10" i="49"/>
  <c r="AA14" i="49"/>
  <c r="P13" i="49"/>
  <c r="V10" i="49"/>
  <c r="V18" i="49"/>
  <c r="W17" i="49"/>
  <c r="X16" i="49"/>
  <c r="AB12" i="49"/>
  <c r="U10" i="49"/>
  <c r="U18" i="49"/>
  <c r="V17" i="49"/>
  <c r="W16" i="49"/>
  <c r="X15" i="49"/>
  <c r="Y14" i="49"/>
  <c r="T10" i="49"/>
  <c r="P29" i="49"/>
  <c r="P37" i="49"/>
  <c r="P36" i="49"/>
  <c r="P35" i="49"/>
  <c r="P34" i="49"/>
  <c r="P33" i="49"/>
  <c r="P32" i="49"/>
  <c r="P31" i="49"/>
  <c r="Z62" i="28" l="1"/>
  <c r="Y62" i="28"/>
  <c r="X62" i="28"/>
  <c r="W62" i="28"/>
  <c r="V62" i="28"/>
  <c r="U62" i="28"/>
  <c r="T62" i="28"/>
  <c r="S62" i="28"/>
  <c r="R62" i="28"/>
  <c r="R16" i="28" s="1"/>
  <c r="Q62" i="28"/>
  <c r="P62" i="28"/>
  <c r="O62" i="28"/>
  <c r="N62" i="28"/>
  <c r="Z61" i="28"/>
  <c r="Y61" i="28"/>
  <c r="X61" i="28"/>
  <c r="W61" i="28"/>
  <c r="V61" i="28"/>
  <c r="U61" i="28"/>
  <c r="T61" i="28"/>
  <c r="S61" i="28"/>
  <c r="S15" i="28" s="1"/>
  <c r="R61" i="28"/>
  <c r="Q61" i="28"/>
  <c r="P61" i="28"/>
  <c r="O61" i="28"/>
  <c r="N61" i="28"/>
  <c r="Z60" i="28"/>
  <c r="Y60" i="28"/>
  <c r="X60" i="28"/>
  <c r="W60" i="28"/>
  <c r="V60" i="28"/>
  <c r="U60" i="28"/>
  <c r="T60" i="28"/>
  <c r="T14" i="28" s="1"/>
  <c r="S60" i="28"/>
  <c r="R60" i="28"/>
  <c r="Q60" i="28"/>
  <c r="P60" i="28"/>
  <c r="O60" i="28"/>
  <c r="N60" i="28"/>
  <c r="Z59" i="28"/>
  <c r="Y59" i="28"/>
  <c r="X59" i="28"/>
  <c r="W59" i="28"/>
  <c r="V59" i="28"/>
  <c r="U59" i="28"/>
  <c r="U13" i="28" s="1"/>
  <c r="T59" i="28"/>
  <c r="S59" i="28"/>
  <c r="R59" i="28"/>
  <c r="Q59" i="28"/>
  <c r="P59" i="28"/>
  <c r="O59" i="28"/>
  <c r="N59" i="28"/>
  <c r="Z58" i="28"/>
  <c r="Y58" i="28"/>
  <c r="X58" i="28"/>
  <c r="W58" i="28"/>
  <c r="V58" i="28"/>
  <c r="V12" i="28" s="1"/>
  <c r="U58" i="28"/>
  <c r="T58" i="28"/>
  <c r="S58" i="28"/>
  <c r="R58" i="28"/>
  <c r="Q58" i="28"/>
  <c r="P58" i="28"/>
  <c r="O58" i="28"/>
  <c r="N58" i="28"/>
  <c r="Z57" i="28"/>
  <c r="Y57" i="28"/>
  <c r="X57" i="28"/>
  <c r="W57" i="28"/>
  <c r="W11" i="28" s="1"/>
  <c r="V57" i="28"/>
  <c r="U57" i="28"/>
  <c r="T57" i="28"/>
  <c r="S57" i="28"/>
  <c r="R57" i="28"/>
  <c r="Q57" i="28"/>
  <c r="P57" i="28"/>
  <c r="O57" i="28"/>
  <c r="N57" i="28"/>
  <c r="Z56" i="28"/>
  <c r="Y56" i="28"/>
  <c r="X56" i="28"/>
  <c r="X10" i="28" s="1"/>
  <c r="W56" i="28"/>
  <c r="V56" i="28"/>
  <c r="U56" i="28"/>
  <c r="T56" i="28"/>
  <c r="S56" i="28"/>
  <c r="R56" i="28"/>
  <c r="Q56" i="28"/>
  <c r="P56" i="28"/>
  <c r="O56" i="28"/>
  <c r="N56" i="28"/>
  <c r="Z55" i="28"/>
  <c r="Y55" i="28"/>
  <c r="X55" i="28"/>
  <c r="W55" i="28"/>
  <c r="V55" i="28"/>
  <c r="V9" i="28" s="1"/>
  <c r="U55" i="28"/>
  <c r="T55" i="28"/>
  <c r="S55" i="28"/>
  <c r="R55" i="28"/>
  <c r="Q55" i="28"/>
  <c r="P55" i="28"/>
  <c r="O55" i="28"/>
  <c r="N55" i="28"/>
  <c r="N9" i="28" s="1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N46" i="28"/>
  <c r="O9" i="28" l="1"/>
  <c r="U9" i="28"/>
  <c r="P9" i="28"/>
  <c r="Q9" i="28"/>
  <c r="R10" i="28"/>
  <c r="Q11" i="28"/>
  <c r="P12" i="28"/>
  <c r="O13" i="28"/>
  <c r="N14" i="28"/>
  <c r="Z14" i="28"/>
  <c r="Y15" i="28"/>
  <c r="X16" i="28"/>
  <c r="S9" i="28"/>
  <c r="T9" i="28"/>
  <c r="O16" i="28"/>
  <c r="U10" i="28"/>
  <c r="S12" i="28"/>
  <c r="P15" i="28"/>
  <c r="V10" i="28"/>
  <c r="U11" i="28"/>
  <c r="T12" i="28"/>
  <c r="S13" i="28"/>
  <c r="R14" i="28"/>
  <c r="Q15" i="28"/>
  <c r="P16" i="28"/>
  <c r="T11" i="28"/>
  <c r="R13" i="28"/>
  <c r="Q14" i="28"/>
  <c r="W10" i="28"/>
  <c r="V11" i="28"/>
  <c r="U12" i="28"/>
  <c r="T13" i="28"/>
  <c r="S14" i="28"/>
  <c r="R15" i="28"/>
  <c r="Q16" i="28"/>
  <c r="S10" i="28"/>
  <c r="Q12" i="28"/>
  <c r="P13" i="28"/>
  <c r="N15" i="28"/>
  <c r="Y16" i="28"/>
  <c r="T10" i="28"/>
  <c r="R12" i="28"/>
  <c r="Q13" i="28"/>
  <c r="O15" i="28"/>
  <c r="Z16" i="28"/>
  <c r="W9" i="28"/>
  <c r="Y10" i="28"/>
  <c r="X11" i="28"/>
  <c r="V13" i="28"/>
  <c r="U14" i="28"/>
  <c r="T15" i="28"/>
  <c r="N10" i="28"/>
  <c r="Z10" i="28"/>
  <c r="Y11" i="28"/>
  <c r="X12" i="28"/>
  <c r="W13" i="28"/>
  <c r="V14" i="28"/>
  <c r="U15" i="28"/>
  <c r="T16" i="28"/>
  <c r="R11" i="28"/>
  <c r="O14" i="28"/>
  <c r="Z15" i="28"/>
  <c r="S11" i="28"/>
  <c r="P14" i="28"/>
  <c r="N16" i="28"/>
  <c r="X9" i="28"/>
  <c r="W12" i="28"/>
  <c r="S16" i="28"/>
  <c r="O10" i="28"/>
  <c r="N11" i="28"/>
  <c r="Z11" i="28"/>
  <c r="Y12" i="28"/>
  <c r="X13" i="28"/>
  <c r="W14" i="28"/>
  <c r="V15" i="28"/>
  <c r="U16" i="28"/>
  <c r="R9" i="28"/>
  <c r="Q10" i="28"/>
  <c r="P11" i="28"/>
  <c r="O12" i="28"/>
  <c r="N13" i="28"/>
  <c r="Z13" i="28"/>
  <c r="Y14" i="28"/>
  <c r="X15" i="28"/>
  <c r="W16" i="28"/>
  <c r="Z9" i="28"/>
  <c r="Y9" i="28"/>
  <c r="V16" i="28"/>
  <c r="W15" i="28"/>
  <c r="X14" i="28"/>
  <c r="Y13" i="28"/>
  <c r="Z12" i="28"/>
  <c r="N12" i="28"/>
  <c r="O11" i="28"/>
  <c r="P10" i="28"/>
  <c r="P53" i="24"/>
  <c r="N53" i="24"/>
  <c r="P52" i="24"/>
  <c r="O52" i="24"/>
  <c r="N52" i="24"/>
  <c r="P51" i="24"/>
  <c r="O51" i="24"/>
  <c r="N51" i="24"/>
  <c r="P50" i="24"/>
  <c r="O50" i="24"/>
  <c r="N50" i="24"/>
  <c r="P49" i="24"/>
  <c r="O49" i="24"/>
  <c r="N49" i="24"/>
  <c r="P71" i="24"/>
  <c r="O71" i="24"/>
  <c r="N71" i="24"/>
  <c r="P70" i="24"/>
  <c r="O70" i="24"/>
  <c r="N70" i="24"/>
  <c r="P69" i="24"/>
  <c r="O69" i="24"/>
  <c r="N69" i="24"/>
  <c r="P68" i="24"/>
  <c r="O68" i="24"/>
  <c r="N68" i="24"/>
  <c r="P67" i="24"/>
  <c r="O67" i="24"/>
  <c r="N67" i="24"/>
  <c r="P35" i="24"/>
  <c r="O35" i="24"/>
  <c r="N35" i="24"/>
  <c r="P34" i="24"/>
  <c r="O34" i="24"/>
  <c r="N34" i="24"/>
  <c r="P33" i="24"/>
  <c r="O33" i="24"/>
  <c r="N33" i="24"/>
  <c r="P32" i="24"/>
  <c r="O32" i="24"/>
  <c r="N32" i="24"/>
  <c r="P31" i="24"/>
  <c r="O31" i="24"/>
  <c r="N31" i="24"/>
  <c r="P17" i="24"/>
  <c r="O17" i="24"/>
  <c r="N17" i="24"/>
  <c r="P16" i="24"/>
  <c r="O16" i="24"/>
  <c r="N16" i="24"/>
  <c r="P15" i="24"/>
  <c r="O15" i="24"/>
  <c r="N15" i="24"/>
  <c r="P14" i="24"/>
  <c r="O14" i="24"/>
  <c r="N14" i="24"/>
  <c r="O17" i="28" l="1"/>
  <c r="U17" i="28"/>
  <c r="W17" i="28"/>
  <c r="V17" i="28"/>
  <c r="R17" i="28"/>
  <c r="N17" i="28"/>
  <c r="X17" i="28"/>
  <c r="Q17" i="28"/>
  <c r="T17" i="28"/>
  <c r="S17" i="28"/>
  <c r="Y17" i="28"/>
  <c r="Z17" i="28"/>
  <c r="P17" i="28"/>
  <c r="Z52" i="10"/>
  <c r="R15" i="10" s="1"/>
  <c r="Z51" i="10"/>
  <c r="R14" i="10" s="1"/>
  <c r="Z50" i="10"/>
  <c r="R13" i="10" s="1"/>
  <c r="Z49" i="10"/>
  <c r="R12" i="10" s="1"/>
  <c r="Z48" i="10"/>
  <c r="R11" i="10" s="1"/>
  <c r="Z47" i="10"/>
  <c r="R10" i="10" s="1"/>
  <c r="Z45" i="10"/>
  <c r="Q15" i="10" s="1"/>
  <c r="Z44" i="10"/>
  <c r="Q14" i="10" s="1"/>
  <c r="Z43" i="10"/>
  <c r="Q13" i="10" s="1"/>
  <c r="Z42" i="10"/>
  <c r="Q12" i="10" s="1"/>
  <c r="Z41" i="10"/>
  <c r="Q11" i="10" s="1"/>
  <c r="Z40" i="10"/>
  <c r="Q10" i="10" s="1"/>
  <c r="Z38" i="10"/>
  <c r="T15" i="10" s="1"/>
  <c r="Z37" i="10"/>
  <c r="T14" i="10" s="1"/>
  <c r="Z36" i="10"/>
  <c r="T13" i="10" s="1"/>
  <c r="Z35" i="10"/>
  <c r="T12" i="10" s="1"/>
  <c r="Z34" i="10"/>
  <c r="T11" i="10" s="1"/>
  <c r="Z33" i="10"/>
  <c r="T10" i="10" s="1"/>
  <c r="Z31" i="10"/>
  <c r="N15" i="10" s="1"/>
  <c r="Z30" i="10"/>
  <c r="N14" i="10" s="1"/>
  <c r="Z29" i="10"/>
  <c r="N13" i="10" s="1"/>
  <c r="Z28" i="10"/>
  <c r="N12" i="10" s="1"/>
  <c r="Z26" i="10"/>
  <c r="N10" i="10" s="1"/>
  <c r="Z24" i="10"/>
  <c r="O15" i="10" s="1"/>
  <c r="Z23" i="10"/>
  <c r="O14" i="10" s="1"/>
  <c r="Z22" i="10"/>
  <c r="O13" i="10" s="1"/>
  <c r="Z21" i="10"/>
  <c r="O12" i="10" s="1"/>
  <c r="Z20" i="10"/>
  <c r="O11" i="10" s="1"/>
  <c r="Z19" i="10"/>
  <c r="O10" i="10" s="1"/>
  <c r="Z17" i="10"/>
  <c r="S15" i="10" s="1"/>
  <c r="Z16" i="10"/>
  <c r="S14" i="10" s="1"/>
  <c r="Z15" i="10"/>
  <c r="S13" i="10" s="1"/>
  <c r="Z14" i="10"/>
  <c r="S12" i="10" s="1"/>
  <c r="Z13" i="10"/>
  <c r="S11" i="10" s="1"/>
  <c r="Z12" i="10"/>
  <c r="S10" i="10" s="1"/>
  <c r="Z10" i="10"/>
  <c r="P15" i="10" s="1"/>
  <c r="Z9" i="10"/>
  <c r="P14" i="10" s="1"/>
  <c r="Z8" i="10"/>
  <c r="P13" i="10" s="1"/>
  <c r="Z7" i="10"/>
  <c r="P12" i="10" s="1"/>
  <c r="Z6" i="10"/>
  <c r="P11" i="10" s="1"/>
  <c r="Z5" i="10"/>
  <c r="P10" i="10" s="1"/>
</calcChain>
</file>

<file path=xl/sharedStrings.xml><?xml version="1.0" encoding="utf-8"?>
<sst xmlns="http://schemas.openxmlformats.org/spreadsheetml/2006/main" count="4279" uniqueCount="621">
  <si>
    <t>Dátová príloha ekonomickej analýzy</t>
  </si>
  <si>
    <t>Stav a vývoj slovenskej potravinovej vertikály</t>
  </si>
  <si>
    <t>Zoznam grafov, tabuliek a príloh použitých v materiáli</t>
  </si>
  <si>
    <t>Rast cenovej hladiny potravín na Slovensku bol nadpriemerný, tempo rastu oproti celkovej inflácii sa zrýchľuje</t>
  </si>
  <si>
    <t>Spotreba potravín domácností na Slovensku vzrástla najviac v rámci regiónu</t>
  </si>
  <si>
    <t>Podiel spotreby slovenských domácností na potraviny a stravovacie služby je nad priemerom EÚ a naďalej sa zvyšuje</t>
  </si>
  <si>
    <t>Potravinová chudoba sa na Slovensku týka takmer pätiny domácností, rastom cien sa problém prehĺbil</t>
  </si>
  <si>
    <t>Domáca produkcia je drahšia ako potraviny z dovozu, import tlmí celkovú potravinovú infláciu</t>
  </si>
  <si>
    <t>Ku inflácii potravín prispeli všetky kategórie, vyšší rast nastal iba v Maďarsku</t>
  </si>
  <si>
    <t>Slováci preferujú spracované potraviny, v konzumácii sezónnych potravín sme na chvoste EÚ</t>
  </si>
  <si>
    <t>Vyššie ceny energií sa prirodzene odrazili do vyššieho rastu cien spracovaných potravín</t>
  </si>
  <si>
    <t>Nárast cien slovenských agrokomodít od roku 2020 prekonal priemerné tempo rastu EÚ</t>
  </si>
  <si>
    <t>Trhové podiely 10 najväčších firiem v potravinárskych sektoroch sa pohybujú na úrovni priemeru európskych krajín</t>
  </si>
  <si>
    <t>(Pod)priemernými mierami sektorových investícií nemožno odstrániť investičný dlh</t>
  </si>
  <si>
    <t>Produktivita vládnych subvencií do poľnohospodárstva nie je dostačujúca</t>
  </si>
  <si>
    <t>Vládna podpora výskumu a vývoja zvýrazňuje rozdiely v konkurencieschopnosti slovenských poľnohospodárov</t>
  </si>
  <si>
    <t>Ceny vstupov do poľnohospodárskej produkcie vzrástli výraznejšie ako vo väčšine krajín EÚ</t>
  </si>
  <si>
    <t>Firmy na Slovensku platili za energie takmer najvyššie ceny v rámci EÚ</t>
  </si>
  <si>
    <t>Náročnosť na medzispotrebu vzrástla vo všetkých sektoroch potravinárskej vertikály, podiel energetických vstupov je najvyšší v regióne</t>
  </si>
  <si>
    <t>Hodnota vyprodukovaného potravinového odpadu je na Slovensku priemerná</t>
  </si>
  <si>
    <t>Jednotková produktivita vstupov do produkcie v potravinárskych sektoroch buď stagnuje alebo klesá</t>
  </si>
  <si>
    <t>Odmeny zamestnancov v poľnohospodárstve tvoria veľkú časť pridanej hodnoty, ich podiel sa zvyšuje aj vo výrobnom sektore</t>
  </si>
  <si>
    <t>Úroveň jednotkovej produktivity práce v potravinárskych sektoroch poukazuje na slabú schopnosť tvorby ekonomických hodnôt</t>
  </si>
  <si>
    <t>Saldo zahraničného obchodu Slovenska sa prehlbuje, ťahajú ho najmä ovocie, zelenina a mäso</t>
  </si>
  <si>
    <t>Sme čoraz viac odkázaní na dovoz potravín, potravinová sebestačnosť klesá v celom regióne</t>
  </si>
  <si>
    <t>Stagnujúci podiel exportu podčiarkuje nedostatočnú konkurencieschopnosť slovenských producentov potravín</t>
  </si>
  <si>
    <t>Otvorenosť potravinového trhu je vzhľadom na svoju veľkosť nízka</t>
  </si>
  <si>
    <t>Produkčná kapacita slovenského potravinárstva nie je dostatočná na pokrytie vlastnej spotreby</t>
  </si>
  <si>
    <t>Produktivita práce v potravinárskych sektoroch zaznamenáva rozdielny vývoj, najvyššiu však majú lídri trhu</t>
  </si>
  <si>
    <t>Kapitálová intenzita produkcie klesá, investície do kapitálu nestíhajú rastu miezd</t>
  </si>
  <si>
    <t>Vývoj odbytových cien vybraných poľnohospodárskych komodít na Slovensku a v krajinách EÚ – rastlinná produkcia</t>
  </si>
  <si>
    <t>Vývoj odbytových cien vybraných poľnohospodárskych komodít na Slovensku a v krajinách EÚ – živočíšna produkcia</t>
  </si>
  <si>
    <t>Rozklad medzinárodného obchodu potravinovej produkcie v roku 2022 po kategóriách produktov</t>
  </si>
  <si>
    <t>Rozklad medzinárodného obchodu potravinovej produkcie v roku 2022 po obchodných partneroch</t>
  </si>
  <si>
    <t>Príloha 7</t>
  </si>
  <si>
    <t xml:space="preserve">Zoznam ekonomických činností definujúcich jednotlivé sektory potravinárskej vertikály </t>
  </si>
  <si>
    <t>Príloha 1</t>
  </si>
  <si>
    <t>Príloha 2</t>
  </si>
  <si>
    <t>Príloha 3</t>
  </si>
  <si>
    <t>Príloha 4</t>
  </si>
  <si>
    <t>Príloha 5</t>
  </si>
  <si>
    <t>Príloha 6</t>
  </si>
  <si>
    <t>Príloha 8</t>
  </si>
  <si>
    <t>Príloha 9</t>
  </si>
  <si>
    <t>Tabuľka 1</t>
  </si>
  <si>
    <t>Graf 1</t>
  </si>
  <si>
    <t>Graf 2</t>
  </si>
  <si>
    <t>Graf 3</t>
  </si>
  <si>
    <t>Graf 4</t>
  </si>
  <si>
    <t>Graf 5</t>
  </si>
  <si>
    <t>Graf 6</t>
  </si>
  <si>
    <t>Graf 7</t>
  </si>
  <si>
    <t>Graf 8</t>
  </si>
  <si>
    <t>Graf 9</t>
  </si>
  <si>
    <t>Graf 10</t>
  </si>
  <si>
    <t>Graf 11</t>
  </si>
  <si>
    <t>Graf 12</t>
  </si>
  <si>
    <t>Graf 13</t>
  </si>
  <si>
    <t>Graf 14</t>
  </si>
  <si>
    <t>Graf 15</t>
  </si>
  <si>
    <t>Graf 16</t>
  </si>
  <si>
    <t>Graf 17</t>
  </si>
  <si>
    <t>Graf 18</t>
  </si>
  <si>
    <t>Graf 19</t>
  </si>
  <si>
    <t>Graf 20</t>
  </si>
  <si>
    <t>Graf 21</t>
  </si>
  <si>
    <t>Graf 22</t>
  </si>
  <si>
    <t>Graf 23</t>
  </si>
  <si>
    <t>Graf 24</t>
  </si>
  <si>
    <t>Graf 25</t>
  </si>
  <si>
    <t>Graf 26</t>
  </si>
  <si>
    <t>Graf 27</t>
  </si>
  <si>
    <t>Graf 28</t>
  </si>
  <si>
    <t>Graf 29</t>
  </si>
  <si>
    <t>Graf 30</t>
  </si>
  <si>
    <t>Graf 31</t>
  </si>
  <si>
    <t>Graf 33</t>
  </si>
  <si>
    <t>Graf 34</t>
  </si>
  <si>
    <t>Graf 35</t>
  </si>
  <si>
    <t>Graf 36</t>
  </si>
  <si>
    <t>Graf 37</t>
  </si>
  <si>
    <t>Graf 38</t>
  </si>
  <si>
    <t>Graf 39</t>
  </si>
  <si>
    <t>Graf 32</t>
  </si>
  <si>
    <t>Rozklad celkovej produkcie na jednotlivé odvetvia v sektoroch potravinovej vertikály za rok 2023 na základe 4-miestneho NACE kódu</t>
  </si>
  <si>
    <t>Vývoj ukazovateľov koncentrovanosti v sektoroch potravinovej vertikály na základe 4-miestneho NACE kódu</t>
  </si>
  <si>
    <t>Obsah</t>
  </si>
  <si>
    <t>Vývoj odbytových cien vybraných poľnohospodárskych komodít na Slovensku a v krajinách EÚ - rastlinná produkcia</t>
  </si>
  <si>
    <t>Vývoj odbytových cien vybraných poľnohospodárskych komodít na Slovensku a v krajinách EÚ - živočíšna produkcia</t>
  </si>
  <si>
    <t>01 Poľnohospodárstvo</t>
  </si>
  <si>
    <t>01110 Pestovanie obilnín</t>
  </si>
  <si>
    <t>01130 Pestovanie zeleniny</t>
  </si>
  <si>
    <t>01410 Chov dojníc</t>
  </si>
  <si>
    <t>01460 Chov ošípaných</t>
  </si>
  <si>
    <t>01470 Chov hydiny</t>
  </si>
  <si>
    <t>01500 Zmiešané hospodárstvo</t>
  </si>
  <si>
    <t>01610 Služby súvisiace s pestovaním plodín</t>
  </si>
  <si>
    <t>10 Výroba potravín</t>
  </si>
  <si>
    <t>10110 Spracovanie a konzervovanie mäsa</t>
  </si>
  <si>
    <t>10120 Spracovanie a konzervovanie hydinového mäsa</t>
  </si>
  <si>
    <t>10390 Iné spracovanie a konzervovanie ovocia a zeleniny</t>
  </si>
  <si>
    <t>10410 Výroba rastlinných a živočíšnych olejov a tukov</t>
  </si>
  <si>
    <t>10510 Prevádzka mliekarní a výroba syrov</t>
  </si>
  <si>
    <t>10610 Výroba mlynských výrobkov</t>
  </si>
  <si>
    <t>10620 Výroba škrobu a škrobových výrobkov</t>
  </si>
  <si>
    <t>10710 Výroba chleba, výroba čerstvého pečiva a koláčov</t>
  </si>
  <si>
    <t>10810 Výroba cukru</t>
  </si>
  <si>
    <t>10820 Výroba kakaa, čokolády a cukroviniek</t>
  </si>
  <si>
    <t>10890 Výroba ostatných potravinárskych výrobkov</t>
  </si>
  <si>
    <t>11 Výroba nápojov</t>
  </si>
  <si>
    <t>11010 Destilovanie úprava a miešanie alkoholu</t>
  </si>
  <si>
    <t>11020 Výroba hroznového vína</t>
  </si>
  <si>
    <t>11050 Výroba piva</t>
  </si>
  <si>
    <t>11060 Výroba sladu</t>
  </si>
  <si>
    <t>11070 Výroba nealkoholických nápojov</t>
  </si>
  <si>
    <t>46 Veľkoobchod</t>
  </si>
  <si>
    <t>46210 Veľkoobchod s poľnohospodárskymi surovinami</t>
  </si>
  <si>
    <t>46310 Veľkoobchod s ovocím a zeleninou</t>
  </si>
  <si>
    <t>46340 Veľkoobchod s nápojmi</t>
  </si>
  <si>
    <t>46360 Veľkoobchod s cukrom a čokoládou a cukrovinkami</t>
  </si>
  <si>
    <t>46380 Veľkoobchod s inými potravinami</t>
  </si>
  <si>
    <t>46390 Nešpecializovaný veľkoobchod s potravinami</t>
  </si>
  <si>
    <t>47 Maloobchod</t>
  </si>
  <si>
    <t>47110 Maloobchod v nešpecializovaných predajniach</t>
  </si>
  <si>
    <t>47220 Maloobchod s mäsom a mäsovými výrobkami</t>
  </si>
  <si>
    <t>47290 Ostatný maloobchod s potravinami</t>
  </si>
  <si>
    <t>10720 Výroba suchárov, trvanlivého pečiva a koláčov</t>
  </si>
  <si>
    <t>10130 Spracovanie mäsových výrobkov</t>
  </si>
  <si>
    <t>46330 Veľkoobchod s mliečnymi produktmi, vajcami a olejom</t>
  </si>
  <si>
    <t>Zdroj: Vlastné výpočty na základe dát z databázy Eurostat (prc_hicp_aind, dáta aktualizované 17/09/2024)</t>
  </si>
  <si>
    <t>Cenová hladina potravín v EÚ sa vyrovnáva, „západné" ceny však nereflektujú životnú úroveň v menej vyspelých ekonomikách</t>
  </si>
  <si>
    <t>Poľnohospodárstvo</t>
  </si>
  <si>
    <t>Výroba potravín</t>
  </si>
  <si>
    <t>Maloobchod</t>
  </si>
  <si>
    <t>Výroba nápojov</t>
  </si>
  <si>
    <t>Veľkoobchod</t>
  </si>
  <si>
    <t>Maloobchod vykazuje stabilný rast tržieb, zvyšné sektory sú citlivé na ekonomické šoky</t>
  </si>
  <si>
    <t xml:space="preserve">Maloobchod vykazuje stabilný rast tržieb, zvyšné sektory sú citlivé na ekonomické šoky </t>
  </si>
  <si>
    <t>Inflácia poháňala rekordné rasty tržieb, najvýraznejší rast nastal v spracovateľskom priemysle</t>
  </si>
  <si>
    <t>Graf 40</t>
  </si>
  <si>
    <t>Revízia údajov spravila zo Slovenska krajinu s najlacnejšími potravinami v regióne</t>
  </si>
  <si>
    <t>Názov ekonomickej činnosti</t>
  </si>
  <si>
    <t>Pestovanie obilnín, okrem ryže strukovín a olejnatých semien</t>
  </si>
  <si>
    <t>Pestovanie ryže</t>
  </si>
  <si>
    <t>Pestovanie zeleniny</t>
  </si>
  <si>
    <t>Pestovanie cukrovej trstiny</t>
  </si>
  <si>
    <t>Pestovanie ostatných netrvácnych plodín</t>
  </si>
  <si>
    <t>Pestovanie hrozna</t>
  </si>
  <si>
    <t>Pestovanie jadrového a kôstkového ovocia</t>
  </si>
  <si>
    <t>Pestovanie ostatného stromového a kríkového ovocia a orechov</t>
  </si>
  <si>
    <t>Pestovanie korenín</t>
  </si>
  <si>
    <t>Pestovanie ostatných trvácnych plodín</t>
  </si>
  <si>
    <t>Rozmnožovanie rastlín</t>
  </si>
  <si>
    <t>Chov dojníc</t>
  </si>
  <si>
    <t>Chov ostatného dobytka a byvolov</t>
  </si>
  <si>
    <t>Chov koní a ostatných koňovitých zvierat</t>
  </si>
  <si>
    <t>Chov oviec a kôz</t>
  </si>
  <si>
    <t>Chov ošípaných</t>
  </si>
  <si>
    <t>Chov hydiny</t>
  </si>
  <si>
    <t>Chov iných zvierat</t>
  </si>
  <si>
    <t>Zmiešané hospodárstvo</t>
  </si>
  <si>
    <t>Služby súvisiace s pestovaním plodín</t>
  </si>
  <si>
    <t>Služby súvisiace s chovom zvierat</t>
  </si>
  <si>
    <t>Služby súvisiace so zberom úrody</t>
  </si>
  <si>
    <t>Spracovanie semien na sadenie</t>
  </si>
  <si>
    <t>Spracovanie a konzervovanie mäsa</t>
  </si>
  <si>
    <t>Spracovanie a konzervovanie hydinového mäsa</t>
  </si>
  <si>
    <t>Spracovanie mäsových a hydinových mäsových výrobkov</t>
  </si>
  <si>
    <t>Spracovanie a konzervovanie rýb</t>
  </si>
  <si>
    <t>Spracovanie a konzervovanie zemiakov</t>
  </si>
  <si>
    <t>Výroba ovocnej a zeleninovej šťavy</t>
  </si>
  <si>
    <t>Iné spracovanie a konzervovanie ovocia a zeleniny</t>
  </si>
  <si>
    <t>Výroba rastlinných a živočíšnych olejov a tukov</t>
  </si>
  <si>
    <t>Prevádzka mliekarní a výroba syrov</t>
  </si>
  <si>
    <t>Výroba zmrzliny</t>
  </si>
  <si>
    <t>Výroba mlynských výrobkov</t>
  </si>
  <si>
    <t>Výroba škrobu a škrobových výrobkov</t>
  </si>
  <si>
    <t>Výroba chleba, výroba čerstvého pečiva a koláčov</t>
  </si>
  <si>
    <t>Výroba suchárov a keksov, výroba trvanlivého pečiva a koláčov</t>
  </si>
  <si>
    <t>Výroba rezancov, cestovín, kuskusu</t>
  </si>
  <si>
    <t>Výroba cukru</t>
  </si>
  <si>
    <t>Výroba kakaa, čokolády a cukroviniek</t>
  </si>
  <si>
    <t>Spracovanie čaju a kávy</t>
  </si>
  <si>
    <t>Výroba korenín a chuťových prísad</t>
  </si>
  <si>
    <t>Výroba pripravených pokrmov a jedla</t>
  </si>
  <si>
    <t>Výroba a príprava homogenizovaných a diétnych potravín</t>
  </si>
  <si>
    <t>Výroba ostatných potravinárskych výrobkov</t>
  </si>
  <si>
    <t>Destilovanie úprava a miešanie alkoholu</t>
  </si>
  <si>
    <t>Výroba hroznového vína</t>
  </si>
  <si>
    <t>Výroba jablčného vína a iného ovocného vína</t>
  </si>
  <si>
    <t>Výroba iných nedestilovaných kvasených nápojov</t>
  </si>
  <si>
    <t>Výroba piva</t>
  </si>
  <si>
    <t>Výroba sladu</t>
  </si>
  <si>
    <t>Výroba nealkoholických nápojov</t>
  </si>
  <si>
    <t>Veľkoobchod s poľnohospodárskymi surovinami</t>
  </si>
  <si>
    <t>Veľkoobchod s ovocím a zeleninou</t>
  </si>
  <si>
    <t>Veľkoobchod s mäsom a mäsovými výrobkami</t>
  </si>
  <si>
    <t>Veľkoobchod s mliečnymi produktmi, vajcami a jedlým olejom</t>
  </si>
  <si>
    <t>Veľkoobchod s nápojmi</t>
  </si>
  <si>
    <t>Veľkoobchod s cukrom a čokoládou a cukrovinkami</t>
  </si>
  <si>
    <t>Veľkoobchod s kávou čajom kakaom a korením</t>
  </si>
  <si>
    <t>Veľkoobchod s inými potravinami</t>
  </si>
  <si>
    <t>Nešpecializovaný veľkoobchod s potravinami nápojmi a tabakom</t>
  </si>
  <si>
    <t>Maloobchod v nešpecializovaných predajniach</t>
  </si>
  <si>
    <t>Maloobchod s ovocím a zeleninou</t>
  </si>
  <si>
    <t>Maloobchod s mäsom a mäsovými výrobkami</t>
  </si>
  <si>
    <t>Maloobchod s rybami</t>
  </si>
  <si>
    <t>Maloobchod s chlebom, pečivom a cukrárskymi výrobkami</t>
  </si>
  <si>
    <t>Maloobchod s nápojmi</t>
  </si>
  <si>
    <t>Ostatný maloobchod s potravinami</t>
  </si>
  <si>
    <t>01110</t>
  </si>
  <si>
    <t>01120</t>
  </si>
  <si>
    <t>01130</t>
  </si>
  <si>
    <t>01140</t>
  </si>
  <si>
    <t>01190</t>
  </si>
  <si>
    <t>01210</t>
  </si>
  <si>
    <t>01240</t>
  </si>
  <si>
    <t>01250</t>
  </si>
  <si>
    <t>01280</t>
  </si>
  <si>
    <t>01290</t>
  </si>
  <si>
    <t>01300</t>
  </si>
  <si>
    <t>01410</t>
  </si>
  <si>
    <t>01420</t>
  </si>
  <si>
    <t>01430</t>
  </si>
  <si>
    <t>01450</t>
  </si>
  <si>
    <t>01460</t>
  </si>
  <si>
    <t>01470</t>
  </si>
  <si>
    <t>01490</t>
  </si>
  <si>
    <t>01500</t>
  </si>
  <si>
    <t>01610</t>
  </si>
  <si>
    <t>01620</t>
  </si>
  <si>
    <t>01630</t>
  </si>
  <si>
    <t>01640</t>
  </si>
  <si>
    <t>Poznámka: Sektorová agregácia HHI sa zakladá na váženom priemery indexu koncentrovanosti v jednotlivých odvetviach. Váhy sú vypočítané ako relatívna veľkosť odvetvia, respektíve ako podiel celkových tržieb odvetvia na celkových tržbách sektora</t>
  </si>
  <si>
    <t>Zdroj: Vlastný výpočet na základe dát z databázy účtovných závierok</t>
  </si>
  <si>
    <t>Vývoj cenovej hladiny vstupov do poľnohospodárskej produkcie na Slovensku a vo vybraných krajinách</t>
  </si>
  <si>
    <t>Vývoj cenovej hladiny poľnohospodárskej produkcie na Slovensku a vo vybraných krajinách</t>
  </si>
  <si>
    <t>Zdroj: Vlastné spracovanie na základe štatistickej klasifikácie ekonomických činností SK NACE Rev. 2</t>
  </si>
  <si>
    <t>Zdroj: Vlastné výpočty na základe dát z databázy Eurostat (nama_10_co3, dáta aktualizované 24/10/2024)</t>
  </si>
  <si>
    <t>Poznámka: Vývoj spotreby potravín (podľa metodiky COICOP) vychádza z nominálnych hodnôt v mil. eur, pričom je reprezentovaný indexom so základom roka 2015</t>
  </si>
  <si>
    <t>Poznámka: Ukazovateľ sa vzťahuje na percento osôb v celkovej populácii, ktoré sú v stave nútenej neschopnosti dovoliť si jedlo s mäsom (alebo vegetariánskym ekvivalentom) každý druhý deň. Údaje sú súčasťou štatistického prieskumu EU-SILC</t>
  </si>
  <si>
    <t>Zdroj: Databáza Eurostat (ilc_mdes03, dáta aktualizované 04/10/2024)</t>
  </si>
  <si>
    <t>Zdroj: Vlastné výpočty na základe dát z databázy Eurostat (prc_hicp_aind, dáta aktualizované 14/01/2025)</t>
  </si>
  <si>
    <t>Poznámka: Priemerná zmena cenovej hladiny vyjadruje priemernú ročnú percentuálnu zmenu zaznamenanú medzi rokmi 2021-2022 a 2022-2023</t>
  </si>
  <si>
    <t>Poznámka: Kategórie "Spracované potraviny", "Nespracované potraviny" a "Sezónne potraviny" sú agregované podľa metodiky ECOICOP</t>
  </si>
  <si>
    <t>Zdroj: Vlastné výpočty na základe dát z databázy Eurostat (hbs_exp_t121, dáta aktualizované 25/07/2024)</t>
  </si>
  <si>
    <t xml:space="preserve">Poznámka: Výška cenovej hladiny je reprezentovaná cenovým indexom v bežných cenách so základom roka 2020 </t>
  </si>
  <si>
    <t>Zdroj: Vlastné výpočty na základe dát z databázy Eurostat (apri_pi15_outa, dáta aktualizované 19/10/2024)</t>
  </si>
  <si>
    <t>Poznámka: Výpočet ukazovateľa CR10 na úrovni 2-miestneho NACE kódu</t>
  </si>
  <si>
    <t>Zdroj: Vlastný výpočet na základe dát z databázy The Competitiveness Research Network</t>
  </si>
  <si>
    <t>Zdroj: Vlastné výpočty na základe dát z databázy Eurostat (nama_10_a64, dáta aktualizované 24/09/2024)</t>
  </si>
  <si>
    <t>Zdroj: Vlastné výpočty na základe dát z databázy Eurostat (aact_eaa)</t>
  </si>
  <si>
    <t>Poznámka: Produktivita subvencií vyjadruje pomer vyprodukovanej pridanej hodnoty ku celkovým subvenciám sektoru vlády  v bežných cenách</t>
  </si>
  <si>
    <t>Poznámka: Hodnoty vládnej podpory výskumu a vývoja sú vyjadrené v bežných cenách per capita</t>
  </si>
  <si>
    <t>Zdroj: Databáza Eurostat (sdg_02_30, dáta aktualizované 05/08/2024)</t>
  </si>
  <si>
    <t>Poznámka: Výška cenovej hladiny je reprezentovaná cenovým indexom v bežných cenách so základom roka 2020</t>
  </si>
  <si>
    <t>Zdroj: Databáza Eurostat (apri_pi15_ina, dáta aktualizované 19/10/2024)</t>
  </si>
  <si>
    <t>Zdroj: Vlastné výpočty na základe dát z databázy Eurostat (nrg_pc_203_c, (nrg_pc_205_c, dáta aktualizované 29/07/2024)</t>
  </si>
  <si>
    <t>Zdroj: Vlastné výpočty na základe dát z input-output tabuliek FIGARO</t>
  </si>
  <si>
    <t>Zdroj: Vlastné výpočty na základe dát z databázy Eurostat (nrg_cb_rw, dáta aktualizované 14/08/2024)</t>
  </si>
  <si>
    <t>Zdroj: Vlastné výpočty na základe dát z databáz Eurostat (env_wasfw, nama_10_co3)</t>
  </si>
  <si>
    <t>Zdroj: Vlastné výpočty na základe dát z databázy Eurostat (nama_10_a64, dáta aktualizované 11/11/2024)</t>
  </si>
  <si>
    <t>Poznámka: Ukazovateľ jednotkovej produktivity práce vyjadruje množstvo vytvorenej pridanej hodnoty na jednotku vynaložených nákladov na prácu, respektíve odmien zamestnancov. Je recipročnou hodnotou pre jednotkové náklady práce, takzvané „unit labour costs“.</t>
  </si>
  <si>
    <t>Poznámka: Hodnota zahraničného obchodu je vyjadrená v bežných cenách</t>
  </si>
  <si>
    <t>Zdroj: Vlastný výpočet na základe dát z databázy FAOstat</t>
  </si>
  <si>
    <t>Zdroj: Vlastné výpočty na základe dát z databáz Eurostat (hbs_exp_t121, ds-018995)</t>
  </si>
  <si>
    <t>Poznámka: Potravinová sebestačnosť vyjadruje podiel domácej produkcie potravín na konečnej spotrebe potravín domácností</t>
  </si>
  <si>
    <t>Poznámka: Otvorenosť potravinovej vertikály vyjadruje podiel súčtu importu a exportu potravín na konečnej spotrebe potravín domácností</t>
  </si>
  <si>
    <t>Poznámka: Ukazovateľ produkčnej kapacity vyjadruje podiel celkovej domácej produkcie (vrátane expotovanej produkcie) na konečnej spotrebe potravín</t>
  </si>
  <si>
    <t>Poznámka: Hodnota celkových tržieb je vyjadrená v bežných cenách. Vývoj tržieb v jednotlivých sektoroch potravinovej vertikály je reprezentovaný indexom so základom roka 2020</t>
  </si>
  <si>
    <t>Poznámka: Hodnota celkových tržieb je vyjadrená v bežných cenách. Pozorované tempo rastu tržieb je v medziročnom vyjadrení (YoY)</t>
  </si>
  <si>
    <t xml:space="preserve">Poznámka: Koncentrovanosť je vyjadrená indexom HHI na základe 4-miestneho NACE kódu </t>
  </si>
  <si>
    <t xml:space="preserve">Zdroj: Vlastný výpočet na základe dát z databázy účtovných závierok </t>
  </si>
  <si>
    <t>Poznámka: Koncentrovanosť je vyjadrená mierou koncentrácie CRn na základe 4-miestneho NACE kódu</t>
  </si>
  <si>
    <t>Poznámka: Celkový počet firiem predstavujú firmy s kladnými nenulovými tržbami. Zvyšné záznamy boli pre tento účel odstránené z pozorovania, z dôvodu eliminácie skreslenia výsledných hodnôt. Počet platiteľov DPH vychádza z počtu firiem dosahujúcich tržby nad zákonom stanovenú hranicu registračnej povinnosti DPH vo výške 49790 eur</t>
  </si>
  <si>
    <t>Poznámka: Rozklad marže je založený na percentilovom rozdelení firiem podľa ich veľkosti trhového podielu. Hrubá marža vyjadruje pomer pridanej hodnoty na celkových tržbách firiem v danom roku a sektore. Zisková marža vyjadruje podiel výsledku hospodárenia pred zdanením na celkových tržbách firiem</t>
  </si>
  <si>
    <t>Poznámka: Rozklad produktivity práce a mzdových nákladov je založený na percentilovom rozdelení firiem podľa ich veľkosti trhového podielu. Hodnoty produktivity práce a mzdových nákladov sú vyjadrené na zamestnanca podľa priemernej zamestnanosti firiem v danom roku a sektore</t>
  </si>
  <si>
    <t>Poznámka: Rozklad jednotkovej produktivity práce je založený na percentilovom rozdelení firiem podľa ich veľkosti trhového podielu. Jednotková produktivita práce predstavuje pomer produktivity práce k osobným nákladom práce na zamestnanca. Je recipročnou hodnotou pre jednotkové náklady práce, takzvané „unit labour costs“</t>
  </si>
  <si>
    <t>Poznámka: Hodnota ukazovateľa predstavuje pomer jednotkovej produktivity práce dolných, respektíve horných 25 percent firiem (na základe rozdelenia hodnoty ich dosiahnutého trhového podielu) ku priemernej jednotkovej produktivite práce firiem v sektore. Jednotlivé hodnoty sú priemerované na báze trojročného intervalu</t>
  </si>
  <si>
    <t>Poznámka: Kapitálová vybavenosť práce vyjadruje hodnotu fyzického kapitálu na zamestnanca a jej rozklad je založený na percentilovom rozdelení firiem podľa ich veľkosti trhového podielu. Kapitálová intenzita produkcie vyjadruje pomer fyzického a ľudského kapitálu, ktorá je reprezentovaná celkovými osobnými nákladmi firiem v sektore. Fyzický kapitál je vyjadrený celkovým objemom hmotného a nehmotného majetku firiem v danom roku a sektore</t>
  </si>
  <si>
    <t>Zdroj: Databáza Eurostat (apri_pi15_outa, dáta aktualizované 19/01/2024)</t>
  </si>
  <si>
    <t>Zdroj: Databáza Eurostat (apri_ap_crpouta, dáta aktualizované 28/06/2024)</t>
  </si>
  <si>
    <t>Zdroj: Databáza Eurostat (apri_ap_anouta, dáta aktualizované 28/06/2024)</t>
  </si>
  <si>
    <t>Zdroj: Databáza Eurostat (apri_pi15_ina, dáta aktualizované 19/01/2024)</t>
  </si>
  <si>
    <t>Česko</t>
  </si>
  <si>
    <t>Maďarsko</t>
  </si>
  <si>
    <t>Rakúsko</t>
  </si>
  <si>
    <t>Poľsko</t>
  </si>
  <si>
    <t>Slovensko</t>
  </si>
  <si>
    <t>% zmena</t>
  </si>
  <si>
    <t>2015</t>
  </si>
  <si>
    <t>2016</t>
  </si>
  <si>
    <t>2017</t>
  </si>
  <si>
    <t>2018</t>
  </si>
  <si>
    <t>2019</t>
  </si>
  <si>
    <t>2020</t>
  </si>
  <si>
    <t>2021</t>
  </si>
  <si>
    <t>2022</t>
  </si>
  <si>
    <t>Rumunsko</t>
  </si>
  <si>
    <t>Lotyšsko</t>
  </si>
  <si>
    <t>Estónsko</t>
  </si>
  <si>
    <t>Litva</t>
  </si>
  <si>
    <t>Bulharsko</t>
  </si>
  <si>
    <t>Chorvátsko</t>
  </si>
  <si>
    <t>Portugalsko</t>
  </si>
  <si>
    <t>Grécko</t>
  </si>
  <si>
    <t>Slovinsko</t>
  </si>
  <si>
    <t>Taliansko</t>
  </si>
  <si>
    <t>Švédsko</t>
  </si>
  <si>
    <t>Francúzsko</t>
  </si>
  <si>
    <t>Fínsko</t>
  </si>
  <si>
    <t>Malta</t>
  </si>
  <si>
    <t>Cyprus</t>
  </si>
  <si>
    <t>Španielsko</t>
  </si>
  <si>
    <t>Belgicko</t>
  </si>
  <si>
    <t>Dánsko</t>
  </si>
  <si>
    <t>Nemecko</t>
  </si>
  <si>
    <t>Holandsko</t>
  </si>
  <si>
    <t>Luxembursko</t>
  </si>
  <si>
    <t>Írsko</t>
  </si>
  <si>
    <t>2023</t>
  </si>
  <si>
    <t>Európska únia</t>
  </si>
  <si>
    <t>Oleje a tuky</t>
  </si>
  <si>
    <t>Mlieko, syry a vajcia</t>
  </si>
  <si>
    <t>Chlieb a obilniny</t>
  </si>
  <si>
    <t>Zelenina</t>
  </si>
  <si>
    <t>Cukor a cukrovinky</t>
  </si>
  <si>
    <t>Mäso</t>
  </si>
  <si>
    <t>Ovocie</t>
  </si>
  <si>
    <t>Spracované potraviny</t>
  </si>
  <si>
    <t>Nespracované potraviny</t>
  </si>
  <si>
    <t>Sezónne potraviny</t>
  </si>
  <si>
    <t>Švajčiarsko</t>
  </si>
  <si>
    <t>Čerstvé mlieko (cena za 100kg)</t>
  </si>
  <si>
    <t>Bravčový dobytok (cena za 100kg)</t>
  </si>
  <si>
    <t>Čerstvé vajcia (cena za 100ks)</t>
  </si>
  <si>
    <t>Hovädzí dobytok (cena za 100kg)</t>
  </si>
  <si>
    <t>Kurence (cena za 100kg)</t>
  </si>
  <si>
    <t>Spotreba v mil. eur</t>
  </si>
  <si>
    <t>Výroba potravín a nápojov</t>
  </si>
  <si>
    <t>Poznámka: Produktivita subvencií vyjadruje pomer vyprodukovanej pridanej hodnoty ku celkovým subvenciám sektoru vlády v bežných cenách</t>
  </si>
  <si>
    <t>Produktivita subvencií</t>
  </si>
  <si>
    <t>Spotreba potravín</t>
  </si>
  <si>
    <t>Produkcia potravín spolu</t>
  </si>
  <si>
    <t>Energie</t>
  </si>
  <si>
    <t>Poznámka: Modrá farba predstavuje náročnosť na medzispotrebu, červená predstavuje energetickú náročnosť. Hodnoty náročnosti sa vzťahujú na výšku celkovej produkcie jednotlivých sektorov</t>
  </si>
  <si>
    <t>2010</t>
  </si>
  <si>
    <t>2011</t>
  </si>
  <si>
    <t>2012</t>
  </si>
  <si>
    <t>2013</t>
  </si>
  <si>
    <t>2014</t>
  </si>
  <si>
    <t>Jednotkové odmeny zamestnancov</t>
  </si>
  <si>
    <t>Produktivita práce na zamestnanca</t>
  </si>
  <si>
    <t>Jednotková produktivita práce</t>
  </si>
  <si>
    <t>Import</t>
  </si>
  <si>
    <t>Export</t>
  </si>
  <si>
    <t>Podiel importu</t>
  </si>
  <si>
    <t>Podiel exportu</t>
  </si>
  <si>
    <t>Otvorenosť trhu</t>
  </si>
  <si>
    <t>Potravinová sebestačnosť</t>
  </si>
  <si>
    <t>Závislosť na importe</t>
  </si>
  <si>
    <t>Produkčná kapacita</t>
  </si>
  <si>
    <t>Produkčná medzera</t>
  </si>
  <si>
    <t>Hodnota importu</t>
  </si>
  <si>
    <t>Nápoje</t>
  </si>
  <si>
    <t>Obilniny</t>
  </si>
  <si>
    <t>Mliečne výrobky a vajcia</t>
  </si>
  <si>
    <t>Tuky a oleje</t>
  </si>
  <si>
    <t>Ovocie a zelenina</t>
  </si>
  <si>
    <t>Mäso a mäsové výrobky</t>
  </si>
  <si>
    <t>Ostatné potraviny</t>
  </si>
  <si>
    <t>Cukor a med</t>
  </si>
  <si>
    <t>Hodnota exportu</t>
  </si>
  <si>
    <t>Priemerný ročný výmenný kurz USD/EUR</t>
  </si>
  <si>
    <t>Živočíšna produkcia</t>
  </si>
  <si>
    <t>Technické plodiny</t>
  </si>
  <si>
    <t>Najnižšia cena</t>
  </si>
  <si>
    <t>Najvyššia cena</t>
  </si>
  <si>
    <t>Medián ceny</t>
  </si>
  <si>
    <t>Mrkva (cena za 100kg)</t>
  </si>
  <si>
    <t>Jablká (cena za 100kg)</t>
  </si>
  <si>
    <t>Hrozno (cena za 100kg)</t>
  </si>
  <si>
    <t>Zemiaky (cena za 100kg)</t>
  </si>
  <si>
    <t>Kukurica (cena za 100kg)</t>
  </si>
  <si>
    <t>Ovos (cena za 100kg)</t>
  </si>
  <si>
    <t>Cibuľa (cena za 100kg)</t>
  </si>
  <si>
    <t>Pšenica (cena za 100kg)</t>
  </si>
  <si>
    <t>Cukrová repa (cena za tonu)</t>
  </si>
  <si>
    <t>Slnečnica (cena za 100kg)</t>
  </si>
  <si>
    <t>Ukrajina</t>
  </si>
  <si>
    <t>Veľká Británia</t>
  </si>
  <si>
    <t>Zvyšné krajiny</t>
  </si>
  <si>
    <t>Zvyšné triedy divízie poľnohospodárstva</t>
  </si>
  <si>
    <t>Zvyšné triedy divízie výroby potravín</t>
  </si>
  <si>
    <t>Zvyšné triedy divízie výroby nápojov</t>
  </si>
  <si>
    <t>Zvyšné triedy divízie veľkoobchodu</t>
  </si>
  <si>
    <t>Zvyšné triedy divízie maloobchodu</t>
  </si>
  <si>
    <t>CR1</t>
  </si>
  <si>
    <t>CR4</t>
  </si>
  <si>
    <t>CR10</t>
  </si>
  <si>
    <t>Hrubá marža</t>
  </si>
  <si>
    <t>Priemer</t>
  </si>
  <si>
    <t>p0-p25</t>
  </si>
  <si>
    <t>p25-p75</t>
  </si>
  <si>
    <t>p75-p100</t>
  </si>
  <si>
    <t>Zisková marža</t>
  </si>
  <si>
    <t>Produktivita práce</t>
  </si>
  <si>
    <t>p0-25</t>
  </si>
  <si>
    <t>p25-75</t>
  </si>
  <si>
    <t>p75-100</t>
  </si>
  <si>
    <t>Mzdové náklady</t>
  </si>
  <si>
    <t>Kapitálová vybavensosť</t>
  </si>
  <si>
    <t>Semená a sadenice</t>
  </si>
  <si>
    <t>Prípravky na ochranu rastlín</t>
  </si>
  <si>
    <t>Krmivá pre zvieratá</t>
  </si>
  <si>
    <t>Náklady na údržbu</t>
  </si>
  <si>
    <t>Čerstvé mlieko    (cena za 100kg)</t>
  </si>
  <si>
    <t>Kurence             (cena za 100kg)</t>
  </si>
  <si>
    <t>Čerstvé vajcia     (cena za 100ks)</t>
  </si>
  <si>
    <t>Slnečnica                           (cena za 100kg)</t>
  </si>
  <si>
    <t>Cukrová repa         (cena za tonu)</t>
  </si>
  <si>
    <t>Pšenica                    (cena za 100kg)</t>
  </si>
  <si>
    <t>Cibuľa                      (cena za 100kg)</t>
  </si>
  <si>
    <t>Ovos                    (cena za 100kg)</t>
  </si>
  <si>
    <t>Kukurica             (cena za 100kg)</t>
  </si>
  <si>
    <t>Zemiaky               (cena za 100kg)</t>
  </si>
  <si>
    <t>Hrozno                (cena za 100kg)</t>
  </si>
  <si>
    <t>Jablká                 (cena za 100kg)</t>
  </si>
  <si>
    <t>Mrkva                  (cena za 100kg)</t>
  </si>
  <si>
    <t>Podiel na exporte v %</t>
  </si>
  <si>
    <t>Podiel na importe v %</t>
  </si>
  <si>
    <t>Spolu</t>
  </si>
  <si>
    <t>NACE   kód</t>
  </si>
  <si>
    <t>Poľnohospodárstvo (NACE 01)</t>
  </si>
  <si>
    <t>Výroba potravín (NACE 10)</t>
  </si>
  <si>
    <t>Výroba nápojov (NACE 11)</t>
  </si>
  <si>
    <t>Veľkoobchod (NACE 46)</t>
  </si>
  <si>
    <t>Maloobchod (NACE 47)</t>
  </si>
  <si>
    <t>Hodnota tržieb</t>
  </si>
  <si>
    <t>Podiel na tržbách</t>
  </si>
  <si>
    <t>HHI</t>
  </si>
  <si>
    <t>Potraviny a nápoje</t>
  </si>
  <si>
    <t>Index (2015=100)</t>
  </si>
  <si>
    <t>Stravovacie služby</t>
  </si>
  <si>
    <t>Podiel domácností neschopných zabezpečiť si plnohodnotné jedlo v %</t>
  </si>
  <si>
    <t>Podiel na spotrebe v % (COICOP)</t>
  </si>
  <si>
    <t>Priemer EÚ</t>
  </si>
  <si>
    <t>Index (2020=100)</t>
  </si>
  <si>
    <t xml:space="preserve">Cenová hladina </t>
  </si>
  <si>
    <t>Cenová hladina potravín v parite kúpnej sily (HICP, EÚ=100)</t>
  </si>
  <si>
    <t>Pôvodná cenová hladina</t>
  </si>
  <si>
    <t>Revízia údajov</t>
  </si>
  <si>
    <t>Domáca produkcia</t>
  </si>
  <si>
    <t>Cenová hladina potravín a nápojov</t>
  </si>
  <si>
    <t>Priemerná zmena cenovej hladiny v %, HICP</t>
  </si>
  <si>
    <t>Priemer EÚ 2023</t>
  </si>
  <si>
    <t>Cenová hladina poľnohospodárských komodít (index 2020=100)</t>
  </si>
  <si>
    <t>Celková spotreba</t>
  </si>
  <si>
    <t>Spotreba potravín v mil. eur podľa kategórie (ECOICOP)</t>
  </si>
  <si>
    <t>Výroba potravín a nápojov (NACE 10-12)</t>
  </si>
  <si>
    <t>Miera investícií v %</t>
  </si>
  <si>
    <t>Tvorba hrubého fixného kapitálu v mil. eur</t>
  </si>
  <si>
    <t>Hrubá pridaná hodnota v mil. eur</t>
  </si>
  <si>
    <t>Produktivita vládnych subvencií v bežných cenách</t>
  </si>
  <si>
    <t>Subvencie na produkciu v mil. eur</t>
  </si>
  <si>
    <t>Index EÚ=100</t>
  </si>
  <si>
    <t>Priemer EÚ 2022</t>
  </si>
  <si>
    <t>Cena elektrickej energie za kWh</t>
  </si>
  <si>
    <t>Cena plynu za kWh</t>
  </si>
  <si>
    <t>Elektrická energia</t>
  </si>
  <si>
    <t>Plyn</t>
  </si>
  <si>
    <t>Podiel obnoviteľných zdrojov energií  v %</t>
  </si>
  <si>
    <t>Spotreba energie v GWh</t>
  </si>
  <si>
    <t>Spotreba obnoviteľných zdrojov energie a biopalív v GWh</t>
  </si>
  <si>
    <t>Poľno-hospodárstvo</t>
  </si>
  <si>
    <t>Objem potravinového odpadu v pomere ku spotrebe potravín v kilogramoch</t>
  </si>
  <si>
    <t>Priemer EÚ 2020</t>
  </si>
  <si>
    <t>Potravinový odpad v kilogramoch</t>
  </si>
  <si>
    <t>Spotreba potravín v parite kúpnej sily</t>
  </si>
  <si>
    <t>Podiel pridanej hodnoty</t>
  </si>
  <si>
    <t>Podiel prevádzkového prebytku</t>
  </si>
  <si>
    <t>Prevádzkový prebytok a zmiešaný príjem v mil. eur</t>
  </si>
  <si>
    <t>Produkcia v mil. eur</t>
  </si>
  <si>
    <t>Odmeny zamestnancov v mil. eur</t>
  </si>
  <si>
    <t>Podiel odmien zamestnancov na pridanej hodnote v %</t>
  </si>
  <si>
    <t>Pridaná hodnota v   mil. eur</t>
  </si>
  <si>
    <t>Cenová hladina (index 2020=100)</t>
  </si>
  <si>
    <t>Saldo zahraničného obchodu s potravinami</t>
  </si>
  <si>
    <t>Hodnota importu potravín v USD</t>
  </si>
  <si>
    <t>Hodnota exportu potravín v USD</t>
  </si>
  <si>
    <t>Hodnota importu potravín v EUR</t>
  </si>
  <si>
    <t>Hodnota exportu potravín v EUR</t>
  </si>
  <si>
    <t>Spotreba potravín v mil. eur</t>
  </si>
  <si>
    <t>Importovaná spotreba v mil. eur</t>
  </si>
  <si>
    <t>Hodnota importu v mil. eur</t>
  </si>
  <si>
    <t>Hodnota exportu v mil. eur</t>
  </si>
  <si>
    <t>Saldo zahraničného obchodu v mil.eur</t>
  </si>
  <si>
    <t>Spotreba v mil.eur</t>
  </si>
  <si>
    <t>Pridaná hodnota</t>
  </si>
  <si>
    <t>Osobné náklady</t>
  </si>
  <si>
    <t>Veľkoobchod a Maloobchod (NACE 46 a 47)</t>
  </si>
  <si>
    <t>Index      (2015=100)</t>
  </si>
  <si>
    <t>Vládna podpora výskumu a vývoja v sektore poľnohospodárstva              (eur, per capita)</t>
  </si>
  <si>
    <t>Cenová hladina vstupov do poľnohospodárskej produkcie                       (index 2020=100)</t>
  </si>
  <si>
    <t>Tržby hospodárskeho sektora v mil. eur podľa NACE kódu</t>
  </si>
  <si>
    <t>Medziročné tempo rastu tržieb sektorov v %</t>
  </si>
  <si>
    <t>Tržby sektorov v mil. eur podľa NACE kódu</t>
  </si>
  <si>
    <t>Hodnoty indexu koncentrovanosti (HHI) hospodárskych sektorov podľa NACE kódu</t>
  </si>
  <si>
    <t>Maximum</t>
  </si>
  <si>
    <t>Minimum</t>
  </si>
  <si>
    <t>Hodnota</t>
  </si>
  <si>
    <t>Podiel platiteľov DPH</t>
  </si>
  <si>
    <t>Platitelia DPH</t>
  </si>
  <si>
    <t>Počet firiem</t>
  </si>
  <si>
    <t>Percentuálna zmena 2015-2023</t>
  </si>
  <si>
    <t>Pestovanie obilnín</t>
  </si>
  <si>
    <t>Výroba škrobových výrobkov</t>
  </si>
  <si>
    <t>Výroba cukroviniek</t>
  </si>
  <si>
    <t>Spracovanie hydinového mäsa</t>
  </si>
  <si>
    <t>Výroba trvanlivého pečiva</t>
  </si>
  <si>
    <t>Výroba olejov a tukov</t>
  </si>
  <si>
    <t>Spracovanie ovocia a zeleniny</t>
  </si>
  <si>
    <t>Spracovanie mäsa</t>
  </si>
  <si>
    <t>Výroba ostatných potravín</t>
  </si>
  <si>
    <t>Spracovanie mäsových výrobkov</t>
  </si>
  <si>
    <t>Prevádzka mliekarní</t>
  </si>
  <si>
    <t>Výroba chleba a pečiva</t>
  </si>
  <si>
    <t>Výroba alkoholu</t>
  </si>
  <si>
    <t>Veľkoobchod s mliečnymi produktmi</t>
  </si>
  <si>
    <t>Nešpecializovaný veľkoobchod s potravinami</t>
  </si>
  <si>
    <t>Veľkoobchod s cukrom a cukrovinkami</t>
  </si>
  <si>
    <t>Veľkoobchod a Maloobchod</t>
  </si>
  <si>
    <t>Tržby v mil. eur</t>
  </si>
  <si>
    <t>Pridaná hodnota v mil. eur</t>
  </si>
  <si>
    <t>Výsledok hospodárenia pre zdanením v mil. eur</t>
  </si>
  <si>
    <t>Priemerný počet zamestnancov</t>
  </si>
  <si>
    <t xml:space="preserve">Hranica </t>
  </si>
  <si>
    <t>Malo-obchod</t>
  </si>
  <si>
    <t>Veľko-obchod</t>
  </si>
  <si>
    <t>Osobné náklady v mil. eur</t>
  </si>
  <si>
    <t>Kapitálová intenzita</t>
  </si>
  <si>
    <t>Kapitál (hmotný + nehmotný majetok firmy)</t>
  </si>
  <si>
    <t xml:space="preserve"> </t>
  </si>
  <si>
    <t>Intervalový priemer</t>
  </si>
  <si>
    <t>2021-2023</t>
  </si>
  <si>
    <t>2015-2017</t>
  </si>
  <si>
    <t>2018-2020</t>
  </si>
  <si>
    <t>Jednotková produktivita práce                               Index (Priemer sektora=1)</t>
  </si>
  <si>
    <t>2014-2016</t>
  </si>
  <si>
    <t>2017-2019</t>
  </si>
  <si>
    <t>2020-2022</t>
  </si>
  <si>
    <t>Poznámka: Ukazovateľ vyjadruje výšku vytvorenej pridanej hodnoty normalizovanú na jednotku variabilných vstupov do produkcie, pričom variabilné vstupy predstavujú súčet medzispotreby a odmien zamestnancov</t>
  </si>
  <si>
    <t>Jednotková produktivita variabilných vstupov do produkcie</t>
  </si>
  <si>
    <t>Variabilné vstupy do produkcie v mil. eur</t>
  </si>
  <si>
    <t>Medzispotreba v mil. eur</t>
  </si>
  <si>
    <t>Energetická náročnosť v %</t>
  </si>
  <si>
    <t>Náročnosť na medzi-spotrebu</t>
  </si>
  <si>
    <t>Energetické vstupy v mil. eur</t>
  </si>
  <si>
    <t>Jednotková produktivita vstupov do produkcie v potravinárskych sektoroch buď stagnuje alebo klesá</t>
  </si>
  <si>
    <t>Veľkooobchod</t>
  </si>
  <si>
    <t>Medián EÚ 2023</t>
  </si>
  <si>
    <t>Saldo</t>
  </si>
  <si>
    <t xml:space="preserve">Potraviny a nápoje EÚ </t>
  </si>
  <si>
    <t>Sektor</t>
  </si>
  <si>
    <t>Nespracované  potraviny</t>
  </si>
  <si>
    <t>Cenová hladina potravín a nápojov (HICP, ECOICOP)</t>
  </si>
  <si>
    <t>46340</t>
  </si>
  <si>
    <t>46390</t>
  </si>
  <si>
    <t>V čase vrcholiacej inflácie dosahovala európska konkurencia zväčša vyššie marže než producenti na Slovensku</t>
  </si>
  <si>
    <t>Koncentrovanosť zaznamenala mierne rastúci trend, problematický sa javí spracovateľský priemysel</t>
  </si>
  <si>
    <t>Najviac firiem pribudlo vo výrobných sektoroch, medzi obchodníkmi došlo ku konsolidácií trhu</t>
  </si>
  <si>
    <t>Rozdiely v produktivite práce medzi veľkými a malými firmami sa zmierňujú, vo väčšine sektorov sú naďalej vysoké</t>
  </si>
  <si>
    <t>Poznámka: Hodnoty predstavujú odbytové ceny energie pre firemy prepočítané na kWh</t>
  </si>
  <si>
    <t>Poznámka: Výška cenovej hladiny je reprezentovaná cenovým indexom so základom roka 2020</t>
  </si>
  <si>
    <t>Prehľad vývoja indexu odvetvovej koncentrovanosti (HHI) v sektoroch potravinárskej vertikály na Slovensku</t>
  </si>
  <si>
    <t>Poľnohospodárstvo a obchod sú vysoko konkurenčné odvetvia, štruktúra výrobných sektorov je formovaná veľkými spoločnosťami</t>
  </si>
  <si>
    <t>Ziskové marže rástli najmä vďaka veľkým podnikom, malé firmy sú limitované v tvorbe zisku</t>
  </si>
  <si>
    <t>Veľké podniky platia vyššie mzdy vďaka vyššej a rastúcej produktivite práce</t>
  </si>
  <si>
    <t>Podiel domácej produkcie</t>
  </si>
  <si>
    <t>Importovaná produkcia</t>
  </si>
  <si>
    <t>Zdroj: Vlastný výpočet na základe dát z databázy účtovných závierok a databázy Eurostat (ds-045409, dáta aktualizované 16/04/2025)</t>
  </si>
  <si>
    <t>HHI-IA</t>
  </si>
  <si>
    <t xml:space="preserve">Výroba suchárov, trvanlivého pečiva </t>
  </si>
  <si>
    <t>Výroba suchárov, trvanlivého pečiva</t>
  </si>
  <si>
    <t>HHI-IA 2023</t>
  </si>
  <si>
    <t>HHI-IA 2014</t>
  </si>
  <si>
    <t>HHI 2023</t>
  </si>
  <si>
    <t>HHI 2014</t>
  </si>
  <si>
    <t>Výroba suchárov, trvanlivého pečiva a koláčov</t>
  </si>
  <si>
    <t>Tabuľka B6_1</t>
  </si>
  <si>
    <t>Vývoj hodnôt indexu odvetvovej koncentrovanosti a jeho zmena založená na úprave o importovanú produkciu</t>
  </si>
  <si>
    <t>Graf B6_1</t>
  </si>
  <si>
    <t>Import produkcie znižuje odvetvovú koncentrovanosť, veľkosť zmeny poukazuje na intenzitu penetrácie zahraničnej produkcie</t>
  </si>
  <si>
    <t>Tabuľka B7_2</t>
  </si>
  <si>
    <t>Tabuľka B7_1</t>
  </si>
  <si>
    <t>Graf B7_1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</si>
  <si>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</si>
  <si>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</si>
  <si>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</si>
  <si>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</si>
  <si>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</si>
  <si>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</si>
  <si>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</si>
  <si>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</si>
  <si>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Región</t>
  </si>
  <si>
    <t>Regionálne miery koncentrácie za rok 2023 – aproximácia tržieb podnikateľov podľa miest výkonu práce zamestnancov</t>
  </si>
  <si>
    <t>Zdroj: Vlastný výpočet na základe dát z databázy účtovných závierok a údajov Sociálnej poisťovne</t>
  </si>
  <si>
    <t>Regionálne miery koncentrácie za rok 2023 - aproximácia prevádzok podnikateľov podľa sumy vyplatených miezd</t>
  </si>
  <si>
    <t>Vývoj indexu koncentrovanosti na regionálnej úrovni – aproximácia na základe firemného sídla</t>
  </si>
  <si>
    <t>Podiel kategórií potravín na celkovej spotrebe potravín v % (ECOICOP)</t>
  </si>
  <si>
    <t>Hodnota celkových tržieb (index 2020=100)</t>
  </si>
  <si>
    <t>Počet firiem v sektoroch podľa NACE kódu</t>
  </si>
  <si>
    <t>Importovaná produkcia znižuje odvetvovú koncentrovanosť, veľkosť zmeny poukazuje na intenzitu penetrácie zahraničnej produkcie</t>
  </si>
  <si>
    <t>Poznámka: Hodnoty predstavujú kumulatívny nárast cenovej hladiny (HICP) vyjadrenej indexom so základom roka 2020. Zvýraznená časť stĺpcového grafu predstavuje nárast celkovej cenovej hladiny v porovnaní so zmenou cenovej hladiny potravín a nápojov</t>
  </si>
  <si>
    <t>Slovenským poľnohospodárom sa dlhodobo nedarí zmierňovať rozdiely v efektivite využívania subvencií</t>
  </si>
  <si>
    <t>Podiel obnoviteľných energií v potravinárskych sektoroch poklesol</t>
  </si>
  <si>
    <t>Graf 41</t>
  </si>
  <si>
    <t>Maloobchodníci z prudkého rastu cien neprofitovali, spracovateľom sa medzitým podarilo svoju ziskovosť viac než zdvojnásobiť</t>
  </si>
  <si>
    <t>Zdroj: Vlastný výpočet na základe dát z databázy účtovných závierok (po aktualizácii dát z 10/2025)</t>
  </si>
  <si>
    <t>Vývoj ziskovej marže sektora</t>
  </si>
  <si>
    <t xml:space="preserve">Poznámka: Zisková marža je vypočítaná ako podiel výsledku hospodárenia pred zdanením na celkovej produkcii sektoru.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</si>
</sst>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0.0"/>
    <numFmt numFmtId="165" formatCode="0.000"/>
    <numFmt numFmtId="166" formatCode="#,##0.##########"/>
    <numFmt numFmtId="167" formatCode="#,##0.0"/>
    <numFmt numFmtId="168" formatCode="0.0%"/>
    <numFmt numFmtId="169" formatCode="_-* #,##0.00\ [$€-1]_-;\-* #,##0.00\ [$€-1]_-;_-* &quot;-&quot;??\ [$€-1]_-;_-@_-"/>
    <numFmt numFmtId="170" formatCode="_-* #,##0\ &quot;€&quot;_-;\-* #,##0\ &quot;€&quot;_-;_-* &quot;-&quot;??\ &quot;€&quot;_-;_-@_-"/>
    <numFmt numFmtId="171" formatCode="0.0000"/>
    <numFmt numFmtId="172" formatCode="#,##0.00\ &quot;€&quot;"/>
    <numFmt numFmtId="173" formatCode="#,##0.0\ &quot;€&quot;"/>
    <numFmt numFmtId="174" formatCode="_-* #,##0.000\ [$€-1]_-;\-* #,##0.000\ [$€-1]_-;_-* &quot;-&quot;??\ [$€-1]_-;_-@_-"/>
    <numFmt numFmtId="175" formatCode="_-* #,##0\ [$€-1]_-;\-* #,##0\ [$€-1]_-;_-* &quot;-&quot;??\ [$€-1]_-;_-@_-"/>
    <numFmt numFmtId="176" formatCode="#,##0\ &quot;€&quot;"/>
  </numFmts>
  <fonts count="5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charset val="238"/>
      <scheme val="minor"/>
    </font>
    <font>
      <b/>
      <sz val="11"/>
      <color theme="3"/>
      <name val="Century Gothic"/>
      <family val="2"/>
      <charset val="238"/>
      <scheme val="minor"/>
    </font>
    <font>
      <u/>
      <sz val="11"/>
      <color theme="10"/>
      <name val="Century Gothic"/>
      <family val="2"/>
      <scheme val="minor"/>
    </font>
    <font>
      <sz val="11"/>
      <color theme="3"/>
      <name val="Century Gothic"/>
      <family val="2"/>
      <charset val="238"/>
    </font>
    <font>
      <sz val="14"/>
      <color theme="3"/>
      <name val="Century Gothic"/>
      <family val="2"/>
      <charset val="238"/>
    </font>
    <font>
      <b/>
      <sz val="28"/>
      <color theme="3"/>
      <name val="Century Gothic"/>
      <family val="2"/>
      <charset val="238"/>
    </font>
    <font>
      <b/>
      <sz val="11"/>
      <color theme="3"/>
      <name val="Century Gothic"/>
      <family val="2"/>
      <charset val="238"/>
    </font>
    <font>
      <i/>
      <sz val="11"/>
      <color theme="3"/>
      <name val="Century Gothic"/>
      <family val="2"/>
      <charset val="238"/>
      <scheme val="minor"/>
    </font>
    <font>
      <sz val="11"/>
      <color rgb="FF006100"/>
      <name val="Century Gothic"/>
      <family val="2"/>
      <charset val="238"/>
      <scheme val="minor"/>
    </font>
    <font>
      <sz val="11"/>
      <color theme="3"/>
      <name val="Century Gothic"/>
      <family val="2"/>
      <scheme val="minor"/>
    </font>
    <font>
      <sz val="9"/>
      <color theme="3"/>
      <name val="Century Gothic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color theme="3"/>
      <name val="Century Gothic"/>
      <family val="2"/>
      <charset val="238"/>
      <scheme val="minor"/>
    </font>
    <font>
      <sz val="9"/>
      <color theme="1"/>
      <name val="Century Gothic"/>
      <family val="2"/>
      <charset val="238"/>
      <scheme val="minor"/>
    </font>
    <font>
      <sz val="11"/>
      <color indexed="8"/>
      <name val="Century Gothic"/>
      <family val="2"/>
      <scheme val="minor"/>
    </font>
    <font>
      <b/>
      <sz val="10"/>
      <color theme="1"/>
      <name val="Century Gothic"/>
      <family val="2"/>
      <charset val="238"/>
      <scheme val="minor"/>
    </font>
    <font>
      <b/>
      <sz val="10"/>
      <name val="Century Gothic"/>
      <family val="2"/>
      <charset val="238"/>
      <scheme val="minor"/>
    </font>
    <font>
      <sz val="10"/>
      <color theme="1"/>
      <name val="Century Gothic"/>
      <family val="2"/>
      <charset val="238"/>
      <scheme val="minor"/>
    </font>
    <font>
      <sz val="10"/>
      <color theme="1"/>
      <name val="Century Gothic"/>
      <family val="2"/>
      <scheme val="minor"/>
    </font>
    <font>
      <sz val="10"/>
      <name val="Century Gothic"/>
      <family val="2"/>
      <scheme val="major"/>
    </font>
    <font>
      <i/>
      <sz val="10"/>
      <color theme="3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9"/>
      <color theme="3"/>
      <name val="Century Gothic"/>
      <family val="2"/>
      <charset val="238"/>
      <scheme val="minor"/>
    </font>
    <font>
      <b/>
      <sz val="10"/>
      <color theme="1"/>
      <name val="Century Gothic"/>
      <family val="2"/>
      <scheme val="minor"/>
    </font>
    <font>
      <b/>
      <sz val="9"/>
      <color rgb="FF44546A"/>
      <name val="Century Gothic"/>
      <family val="2"/>
      <charset val="238"/>
      <scheme val="minor"/>
    </font>
    <font>
      <b/>
      <sz val="11"/>
      <color theme="1"/>
      <name val="Century Gothic"/>
      <family val="2"/>
      <charset val="238"/>
      <scheme val="minor"/>
    </font>
    <font>
      <b/>
      <sz val="10"/>
      <name val="Century Gothic"/>
      <family val="2"/>
      <charset val="238"/>
      <scheme val="major"/>
    </font>
    <font>
      <sz val="10"/>
      <name val="Century Gothic"/>
      <family val="2"/>
      <scheme val="minor"/>
    </font>
    <font>
      <sz val="9"/>
      <color theme="1"/>
      <name val="Century Gothic"/>
      <family val="2"/>
      <scheme val="minor"/>
    </font>
    <font>
      <b/>
      <i/>
      <sz val="10"/>
      <color theme="3"/>
      <name val="Century Gothic"/>
      <family val="2"/>
      <charset val="238"/>
      <scheme val="minor"/>
    </font>
    <font>
      <b/>
      <sz val="10"/>
      <color theme="3"/>
      <name val="Century Gothic"/>
      <family val="2"/>
      <charset val="238"/>
    </font>
    <font>
      <sz val="10"/>
      <color theme="3"/>
      <name val="Century Gothic"/>
      <family val="2"/>
      <charset val="238"/>
    </font>
    <font>
      <sz val="9"/>
      <color theme="3"/>
      <name val="Century Gothic"/>
      <family val="2"/>
      <charset val="238"/>
    </font>
    <font>
      <sz val="9"/>
      <color theme="3"/>
      <name val="Century Gothic"/>
      <family val="2"/>
      <charset val="238"/>
      <scheme val="minor"/>
    </font>
    <font>
      <b/>
      <sz val="9"/>
      <color theme="3"/>
      <name val="Century Gothic"/>
      <family val="2"/>
      <charset val="238"/>
    </font>
    <font>
      <b/>
      <sz val="10"/>
      <color theme="3"/>
      <name val="Century Gothic"/>
      <family val="2"/>
      <scheme val="major"/>
    </font>
    <font>
      <sz val="11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1"/>
      <color theme="1"/>
      <name val="Century Gothic"/>
      <family val="2"/>
      <charset val="238"/>
    </font>
    <font>
      <sz val="9"/>
      <color rgb="FF44546A"/>
      <name val="Century Gothic"/>
      <family val="2"/>
      <charset val="238"/>
    </font>
    <font>
      <b/>
      <sz val="9"/>
      <color rgb="FF44546A"/>
      <name val="Century Gothic"/>
      <family val="2"/>
      <charset val="238"/>
    </font>
    <font>
      <sz val="11"/>
      <name val="Century Gothic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11"/>
      <name val="Century Gothic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color theme="1"/>
      <name val="Century Gothic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AF4FC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99B9B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8">
    <xf numFmtId="0" fontId="0" fillId="0" borderId="0" xfId="0"/>
    <xf numFmtId="0" fontId="4" fillId="2" borderId="0" xfId="0" applyFont="1" applyFill="1"/>
    <xf numFmtId="0" fontId="7" fillId="3" borderId="0" xfId="0" applyFont="1" applyFill="1"/>
    <xf numFmtId="0" fontId="5" fillId="4" borderId="0" xfId="0" applyFont="1" applyFill="1"/>
    <xf numFmtId="0" fontId="4" fillId="4" borderId="0" xfId="0" applyFont="1" applyFill="1"/>
    <xf numFmtId="0" fontId="6" fillId="4" borderId="0" xfId="0" applyFont="1" applyFill="1"/>
    <xf numFmtId="0" fontId="8" fillId="3" borderId="0" xfId="1" applyFont="1" applyFill="1" applyBorder="1"/>
    <xf numFmtId="0" fontId="2" fillId="3" borderId="0" xfId="1" applyFont="1" applyFill="1" applyBorder="1"/>
    <xf numFmtId="0" fontId="0" fillId="2" borderId="0" xfId="0" applyFill="1"/>
    <xf numFmtId="0" fontId="8" fillId="2" borderId="0" xfId="1" applyFont="1" applyFill="1" applyBorder="1" applyAlignment="1"/>
    <xf numFmtId="0" fontId="10" fillId="4" borderId="0" xfId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wrapTex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center" wrapText="1"/>
    </xf>
    <xf numFmtId="0" fontId="15" fillId="2" borderId="0" xfId="0" applyFont="1" applyFill="1"/>
    <xf numFmtId="0" fontId="1" fillId="2" borderId="0" xfId="0" applyFont="1" applyFill="1"/>
    <xf numFmtId="0" fontId="20" fillId="2" borderId="0" xfId="0" applyFont="1" applyFill="1"/>
    <xf numFmtId="0" fontId="21" fillId="2" borderId="0" xfId="3" applyFont="1" applyFill="1" applyAlignment="1">
      <alignment vertical="center"/>
    </xf>
    <xf numFmtId="0" fontId="22" fillId="2" borderId="0" xfId="1" applyFont="1" applyFill="1" applyBorder="1" applyAlignment="1"/>
    <xf numFmtId="0" fontId="17" fillId="6" borderId="0" xfId="0" applyFont="1" applyFill="1" applyAlignment="1">
      <alignment horizontal="center"/>
    </xf>
    <xf numFmtId="0" fontId="17" fillId="2" borderId="0" xfId="0" applyFont="1" applyFill="1" applyAlignment="1">
      <alignment vertical="center"/>
    </xf>
    <xf numFmtId="2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5" fillId="6" borderId="0" xfId="0" applyFont="1" applyFill="1" applyAlignment="1">
      <alignment horizontal="center" vertical="center"/>
    </xf>
    <xf numFmtId="168" fontId="20" fillId="2" borderId="0" xfId="8" applyNumberFormat="1" applyFont="1" applyFill="1" applyAlignment="1">
      <alignment horizontal="center"/>
    </xf>
    <xf numFmtId="9" fontId="20" fillId="2" borderId="0" xfId="8" applyFont="1" applyFill="1" applyAlignment="1">
      <alignment horizontal="center"/>
    </xf>
    <xf numFmtId="0" fontId="17" fillId="6" borderId="0" xfId="0" applyFont="1" applyFill="1"/>
    <xf numFmtId="0" fontId="17" fillId="2" borderId="0" xfId="0" applyFont="1" applyFill="1"/>
    <xf numFmtId="0" fontId="20" fillId="2" borderId="0" xfId="0" applyFont="1" applyFill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10" fontId="20" fillId="2" borderId="0" xfId="8" applyNumberFormat="1" applyFont="1" applyFill="1" applyAlignment="1">
      <alignment horizontal="center" vertical="center"/>
    </xf>
    <xf numFmtId="9" fontId="20" fillId="2" borderId="0" xfId="8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/>
    </xf>
    <xf numFmtId="169" fontId="20" fillId="2" borderId="0" xfId="0" applyNumberFormat="1" applyFont="1" applyFill="1" applyAlignment="1">
      <alignment horizontal="center"/>
    </xf>
    <xf numFmtId="44" fontId="20" fillId="2" borderId="0" xfId="7" applyFont="1" applyFill="1" applyAlignment="1">
      <alignment horizontal="center"/>
    </xf>
    <xf numFmtId="44" fontId="20" fillId="2" borderId="0" xfId="7" applyFont="1" applyFill="1"/>
    <xf numFmtId="170" fontId="20" fillId="2" borderId="0" xfId="7" applyNumberFormat="1" applyFont="1" applyFill="1" applyAlignment="1">
      <alignment horizontal="center"/>
    </xf>
    <xf numFmtId="170" fontId="20" fillId="2" borderId="0" xfId="7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/>
    </xf>
    <xf numFmtId="0" fontId="18" fillId="6" borderId="0" xfId="0" applyFont="1" applyFill="1" applyAlignment="1">
      <alignment horizontal="left" vertical="center"/>
    </xf>
    <xf numFmtId="0" fontId="22" fillId="2" borderId="0" xfId="1" applyFont="1" applyFill="1" applyBorder="1" applyAlignment="1">
      <alignment horizontal="center"/>
    </xf>
    <xf numFmtId="0" fontId="28" fillId="6" borderId="0" xfId="3" applyFont="1" applyFill="1" applyAlignment="1">
      <alignment horizontal="center" vertical="center"/>
    </xf>
    <xf numFmtId="165" fontId="20" fillId="2" borderId="0" xfId="0" applyNumberFormat="1" applyFont="1" applyFill="1" applyAlignment="1">
      <alignment horizontal="center"/>
    </xf>
    <xf numFmtId="168" fontId="20" fillId="2" borderId="0" xfId="8" applyNumberFormat="1" applyFont="1" applyFill="1"/>
    <xf numFmtId="168" fontId="20" fillId="2" borderId="0" xfId="8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19" fillId="2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vertical="center"/>
    </xf>
    <xf numFmtId="171" fontId="20" fillId="2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vertical="center"/>
    </xf>
    <xf numFmtId="9" fontId="20" fillId="2" borderId="0" xfId="8" applyFont="1" applyFill="1"/>
    <xf numFmtId="0" fontId="21" fillId="2" borderId="0" xfId="3" applyFont="1" applyFill="1"/>
    <xf numFmtId="0" fontId="21" fillId="2" borderId="0" xfId="3" applyFont="1" applyFill="1" applyAlignment="1">
      <alignment horizontal="center"/>
    </xf>
    <xf numFmtId="166" fontId="21" fillId="2" borderId="0" xfId="3" applyNumberFormat="1" applyFont="1" applyFill="1" applyAlignment="1">
      <alignment horizontal="center" vertical="center" shrinkToFit="1"/>
    </xf>
    <xf numFmtId="167" fontId="21" fillId="2" borderId="0" xfId="3" applyNumberFormat="1" applyFont="1" applyFill="1" applyAlignment="1">
      <alignment horizontal="center" vertical="center" shrinkToFit="1"/>
    </xf>
    <xf numFmtId="3" fontId="21" fillId="2" borderId="0" xfId="3" applyNumberFormat="1" applyFont="1" applyFill="1" applyAlignment="1">
      <alignment horizontal="center" vertical="center" shrinkToFit="1"/>
    </xf>
    <xf numFmtId="10" fontId="20" fillId="2" borderId="0" xfId="8" applyNumberFormat="1" applyFont="1" applyFill="1" applyAlignment="1">
      <alignment horizontal="center"/>
    </xf>
    <xf numFmtId="172" fontId="20" fillId="2" borderId="0" xfId="7" applyNumberFormat="1" applyFont="1" applyFill="1" applyAlignment="1">
      <alignment horizontal="center"/>
    </xf>
    <xf numFmtId="0" fontId="29" fillId="2" borderId="0" xfId="3" applyFont="1" applyFill="1"/>
    <xf numFmtId="173" fontId="20" fillId="2" borderId="0" xfId="0" applyNumberFormat="1" applyFont="1" applyFill="1" applyAlignment="1">
      <alignment horizontal="center"/>
    </xf>
    <xf numFmtId="174" fontId="20" fillId="2" borderId="0" xfId="0" applyNumberFormat="1" applyFon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" fontId="20" fillId="2" borderId="0" xfId="0" applyNumberFormat="1" applyFont="1" applyFill="1" applyAlignment="1">
      <alignment horizontal="center"/>
    </xf>
    <xf numFmtId="1" fontId="20" fillId="2" borderId="0" xfId="0" applyNumberFormat="1" applyFont="1" applyFill="1"/>
    <xf numFmtId="175" fontId="29" fillId="2" borderId="0" xfId="3" applyNumberFormat="1" applyFont="1" applyFill="1"/>
    <xf numFmtId="175" fontId="20" fillId="2" borderId="0" xfId="0" applyNumberFormat="1" applyFont="1" applyFill="1"/>
    <xf numFmtId="0" fontId="17" fillId="2" borderId="0" xfId="0" applyFont="1" applyFill="1" applyAlignment="1">
      <alignment vertical="center" textRotation="90" wrapText="1"/>
    </xf>
    <xf numFmtId="0" fontId="25" fillId="6" borderId="0" xfId="0" applyFont="1" applyFill="1" applyAlignment="1">
      <alignment horizontal="center"/>
    </xf>
    <xf numFmtId="0" fontId="25" fillId="6" borderId="0" xfId="0" applyFont="1" applyFill="1"/>
    <xf numFmtId="0" fontId="30" fillId="2" borderId="0" xfId="0" applyFont="1" applyFill="1"/>
    <xf numFmtId="49" fontId="20" fillId="2" borderId="0" xfId="0" applyNumberFormat="1" applyFont="1" applyFill="1" applyAlignment="1">
      <alignment horizontal="center"/>
    </xf>
    <xf numFmtId="49" fontId="22" fillId="2" borderId="0" xfId="1" applyNumberFormat="1" applyFont="1" applyFill="1" applyBorder="1" applyAlignment="1">
      <alignment horizontal="center"/>
    </xf>
    <xf numFmtId="49" fontId="17" fillId="6" borderId="0" xfId="0" applyNumberFormat="1" applyFont="1" applyFill="1" applyAlignment="1">
      <alignment horizontal="center"/>
    </xf>
    <xf numFmtId="49" fontId="17" fillId="6" borderId="0" xfId="0" applyNumberFormat="1" applyFont="1" applyFill="1" applyAlignment="1">
      <alignment horizontal="center" vertical="center"/>
    </xf>
    <xf numFmtId="0" fontId="31" fillId="2" borderId="0" xfId="1" applyFont="1" applyFill="1" applyBorder="1" applyAlignment="1"/>
    <xf numFmtId="10" fontId="22" fillId="2" borderId="0" xfId="8" applyNumberFormat="1" applyFont="1" applyFill="1" applyBorder="1" applyAlignment="1">
      <alignment horizontal="center"/>
    </xf>
    <xf numFmtId="1" fontId="17" fillId="6" borderId="0" xfId="8" applyNumberFormat="1" applyFont="1" applyFill="1" applyAlignment="1">
      <alignment horizontal="center"/>
    </xf>
    <xf numFmtId="1" fontId="17" fillId="6" borderId="0" xfId="0" applyNumberFormat="1" applyFont="1" applyFill="1" applyAlignment="1">
      <alignment horizontal="center"/>
    </xf>
    <xf numFmtId="1" fontId="0" fillId="2" borderId="0" xfId="0" applyNumberFormat="1" applyFill="1"/>
    <xf numFmtId="0" fontId="25" fillId="2" borderId="0" xfId="0" applyFont="1" applyFill="1" applyAlignment="1">
      <alignment vertical="center" textRotation="90" wrapText="1"/>
    </xf>
    <xf numFmtId="172" fontId="20" fillId="2" borderId="0" xfId="0" applyNumberFormat="1" applyFont="1" applyFill="1" applyAlignment="1">
      <alignment horizontal="center"/>
    </xf>
    <xf numFmtId="1" fontId="25" fillId="6" borderId="0" xfId="8" applyNumberFormat="1" applyFont="1" applyFill="1" applyAlignment="1">
      <alignment horizontal="center"/>
    </xf>
    <xf numFmtId="0" fontId="20" fillId="0" borderId="0" xfId="0" applyFont="1"/>
    <xf numFmtId="10" fontId="20" fillId="2" borderId="0" xfId="0" applyNumberFormat="1" applyFont="1" applyFill="1"/>
    <xf numFmtId="0" fontId="14" fillId="2" borderId="0" xfId="0" applyFont="1" applyFill="1" applyAlignment="1">
      <alignment vertical="center"/>
    </xf>
    <xf numFmtId="44" fontId="20" fillId="2" borderId="0" xfId="0" applyNumberFormat="1" applyFont="1" applyFill="1"/>
    <xf numFmtId="173" fontId="20" fillId="2" borderId="0" xfId="0" applyNumberFormat="1" applyFont="1" applyFill="1"/>
    <xf numFmtId="0" fontId="35" fillId="6" borderId="0" xfId="0" applyFont="1" applyFill="1"/>
    <xf numFmtId="0" fontId="33" fillId="10" borderId="0" xfId="0" applyFont="1" applyFill="1" applyAlignment="1">
      <alignment horizontal="center"/>
    </xf>
    <xf numFmtId="0" fontId="34" fillId="10" borderId="0" xfId="0" applyFont="1" applyFill="1"/>
    <xf numFmtId="0" fontId="10" fillId="2" borderId="0" xfId="0" applyFont="1" applyFill="1"/>
    <xf numFmtId="0" fontId="38" fillId="0" borderId="0" xfId="0" applyFont="1"/>
    <xf numFmtId="49" fontId="39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wrapText="1"/>
    </xf>
    <xf numFmtId="10" fontId="20" fillId="2" borderId="0" xfId="8" applyNumberFormat="1" applyFont="1" applyFill="1"/>
    <xf numFmtId="164" fontId="0" fillId="2" borderId="0" xfId="0" applyNumberFormat="1" applyFill="1"/>
    <xf numFmtId="0" fontId="34" fillId="11" borderId="0" xfId="0" applyFont="1" applyFill="1"/>
    <xf numFmtId="164" fontId="34" fillId="11" borderId="0" xfId="0" applyNumberFormat="1" applyFont="1" applyFill="1"/>
    <xf numFmtId="0" fontId="36" fillId="11" borderId="0" xfId="0" applyFont="1" applyFill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1" borderId="0" xfId="0" applyFont="1" applyFill="1" applyAlignment="1">
      <alignment vertical="center" wrapText="1"/>
    </xf>
    <xf numFmtId="164" fontId="41" fillId="13" borderId="0" xfId="0" applyNumberFormat="1" applyFont="1" applyFill="1" applyAlignment="1">
      <alignment horizontal="center" vertical="center"/>
    </xf>
    <xf numFmtId="164" fontId="41" fillId="14" borderId="0" xfId="0" applyNumberFormat="1" applyFont="1" applyFill="1" applyAlignment="1">
      <alignment horizontal="center" vertical="center"/>
    </xf>
    <xf numFmtId="0" fontId="34" fillId="11" borderId="0" xfId="0" applyFont="1" applyFill="1" applyAlignment="1">
      <alignment horizontal="center"/>
    </xf>
    <xf numFmtId="0" fontId="41" fillId="14" borderId="0" xfId="0" applyFont="1" applyFill="1" applyAlignment="1">
      <alignment horizontal="center" vertical="center"/>
    </xf>
    <xf numFmtId="0" fontId="41" fillId="13" borderId="0" xfId="0" applyFont="1" applyFill="1" applyAlignment="1">
      <alignment horizontal="center" vertical="center"/>
    </xf>
    <xf numFmtId="0" fontId="40" fillId="0" borderId="0" xfId="0" applyFont="1"/>
    <xf numFmtId="0" fontId="40" fillId="2" borderId="0" xfId="0" applyFont="1" applyFill="1"/>
    <xf numFmtId="0" fontId="10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164" fontId="41" fillId="2" borderId="0" xfId="0" applyNumberFormat="1" applyFont="1" applyFill="1" applyAlignment="1">
      <alignment horizontal="center" vertical="center"/>
    </xf>
    <xf numFmtId="0" fontId="34" fillId="10" borderId="0" xfId="0" applyFont="1" applyFill="1" applyAlignment="1">
      <alignment horizontal="center"/>
    </xf>
    <xf numFmtId="0" fontId="34" fillId="10" borderId="0" xfId="0" applyFont="1" applyFill="1" applyAlignment="1">
      <alignment horizontal="center" vertical="center" wrapText="1"/>
    </xf>
    <xf numFmtId="164" fontId="42" fillId="12" borderId="0" xfId="0" applyNumberFormat="1" applyFont="1" applyFill="1" applyAlignment="1">
      <alignment horizontal="center" vertical="center"/>
    </xf>
    <xf numFmtId="164" fontId="42" fillId="13" borderId="0" xfId="0" applyNumberFormat="1" applyFont="1" applyFill="1" applyAlignment="1">
      <alignment horizontal="center" vertical="center"/>
    </xf>
    <xf numFmtId="164" fontId="42" fillId="14" borderId="0" xfId="0" applyNumberFormat="1" applyFont="1" applyFill="1" applyAlignment="1">
      <alignment horizontal="center" vertical="center"/>
    </xf>
    <xf numFmtId="164" fontId="34" fillId="3" borderId="0" xfId="0" applyNumberFormat="1" applyFont="1" applyFill="1" applyAlignment="1">
      <alignment horizontal="center"/>
    </xf>
    <xf numFmtId="164" fontId="34" fillId="7" borderId="0" xfId="0" applyNumberFormat="1" applyFont="1" applyFill="1" applyAlignment="1">
      <alignment horizontal="center"/>
    </xf>
    <xf numFmtId="164" fontId="34" fillId="9" borderId="0" xfId="0" applyNumberFormat="1" applyFont="1" applyFill="1" applyAlignment="1">
      <alignment horizontal="center"/>
    </xf>
    <xf numFmtId="0" fontId="42" fillId="6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left" vertical="center"/>
    </xf>
    <xf numFmtId="0" fontId="43" fillId="2" borderId="0" xfId="0" applyFont="1" applyFill="1"/>
    <xf numFmtId="0" fontId="44" fillId="10" borderId="0" xfId="0" applyFont="1" applyFill="1" applyAlignment="1">
      <alignment horizontal="center" vertical="center"/>
    </xf>
    <xf numFmtId="0" fontId="44" fillId="10" borderId="0" xfId="0" applyFont="1" applyFill="1" applyAlignment="1">
      <alignment vertical="center"/>
    </xf>
    <xf numFmtId="1" fontId="45" fillId="2" borderId="0" xfId="0" applyNumberFormat="1" applyFont="1" applyFill="1" applyAlignment="1">
      <alignment horizontal="center" vertical="center"/>
    </xf>
    <xf numFmtId="0" fontId="46" fillId="2" borderId="0" xfId="0" applyFont="1" applyFill="1" applyAlignment="1">
      <alignment vertical="center" wrapText="1"/>
    </xf>
    <xf numFmtId="0" fontId="47" fillId="11" borderId="0" xfId="0" applyFont="1" applyFill="1"/>
    <xf numFmtId="0" fontId="48" fillId="10" borderId="0" xfId="0" applyFont="1" applyFill="1" applyAlignment="1">
      <alignment horizontal="center"/>
    </xf>
    <xf numFmtId="176" fontId="47" fillId="11" borderId="0" xfId="0" applyNumberFormat="1" applyFont="1" applyFill="1"/>
    <xf numFmtId="2" fontId="47" fillId="11" borderId="0" xfId="0" applyNumberFormat="1" applyFont="1" applyFill="1" applyAlignment="1">
      <alignment horizontal="center"/>
    </xf>
    <xf numFmtId="0" fontId="48" fillId="11" borderId="0" xfId="0" applyFont="1" applyFill="1" applyAlignment="1">
      <alignment horizontal="center" vertical="center" wrapText="1"/>
    </xf>
    <xf numFmtId="0" fontId="48" fillId="11" borderId="0" xfId="0" applyFont="1" applyFill="1" applyAlignment="1">
      <alignment horizontal="center"/>
    </xf>
    <xf numFmtId="0" fontId="8" fillId="3" borderId="0" xfId="1" quotePrefix="1" applyFont="1" applyFill="1" applyBorder="1"/>
    <xf numFmtId="0" fontId="25" fillId="2" borderId="0" xfId="0" applyFont="1" applyFill="1" applyAlignment="1">
      <alignment horizontal="center"/>
    </xf>
    <xf numFmtId="0" fontId="23" fillId="2" borderId="0" xfId="9" applyFill="1"/>
    <xf numFmtId="10" fontId="23" fillId="2" borderId="0" xfId="9" applyNumberFormat="1" applyFill="1"/>
    <xf numFmtId="10" fontId="20" fillId="2" borderId="0" xfId="10" applyNumberFormat="1" applyFont="1" applyFill="1" applyAlignment="1">
      <alignment horizontal="center"/>
    </xf>
    <xf numFmtId="0" fontId="25" fillId="6" borderId="0" xfId="9" applyFont="1" applyFill="1" applyAlignment="1">
      <alignment horizontal="center"/>
    </xf>
    <xf numFmtId="0" fontId="8" fillId="2" borderId="0" xfId="11" applyFont="1" applyFill="1" applyBorder="1" applyAlignment="1"/>
    <xf numFmtId="0" fontId="10" fillId="4" borderId="0" xfId="11" applyFont="1" applyFill="1" applyAlignment="1">
      <alignment horizontal="center"/>
    </xf>
    <xf numFmtId="0" fontId="49" fillId="6" borderId="0" xfId="0" applyFont="1" applyFill="1"/>
    <xf numFmtId="0" fontId="50" fillId="6" borderId="0" xfId="0" applyFont="1" applyFill="1" applyAlignment="1">
      <alignment horizontal="center" vertical="center"/>
    </xf>
    <xf numFmtId="1" fontId="51" fillId="2" borderId="0" xfId="0" applyNumberFormat="1" applyFont="1" applyFill="1" applyAlignment="1">
      <alignment horizontal="center"/>
    </xf>
    <xf numFmtId="0" fontId="20" fillId="2" borderId="0" xfId="9" applyFont="1" applyFill="1"/>
    <xf numFmtId="0" fontId="25" fillId="6" borderId="0" xfId="9" applyFont="1" applyFill="1"/>
    <xf numFmtId="0" fontId="17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2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textRotation="90" wrapText="1"/>
    </xf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 textRotation="90" wrapText="1"/>
    </xf>
    <xf numFmtId="0" fontId="14" fillId="3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center"/>
    </xf>
    <xf numFmtId="0" fontId="28" fillId="6" borderId="0" xfId="3" applyFont="1" applyFill="1" applyAlignment="1">
      <alignment horizontal="center" vertical="center" textRotation="90" wrapText="1"/>
    </xf>
    <xf numFmtId="0" fontId="28" fillId="6" borderId="0" xfId="3" applyFont="1" applyFill="1" applyAlignment="1">
      <alignment horizontal="center" vertical="center"/>
    </xf>
    <xf numFmtId="0" fontId="28" fillId="6" borderId="0" xfId="3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wrapText="1"/>
    </xf>
    <xf numFmtId="0" fontId="25" fillId="6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5" fillId="6" borderId="0" xfId="0" applyFont="1" applyFill="1" applyAlignment="1">
      <alignment horizontal="center" vertical="center" textRotation="90" wrapText="1"/>
    </xf>
    <xf numFmtId="0" fontId="17" fillId="6" borderId="0" xfId="0" applyFont="1" applyFill="1" applyAlignment="1">
      <alignment horizontal="left"/>
    </xf>
    <xf numFmtId="0" fontId="44" fillId="10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left" vertical="center" wrapText="1"/>
    </xf>
    <xf numFmtId="0" fontId="49" fillId="6" borderId="0" xfId="0" applyFont="1" applyFill="1" applyAlignment="1">
      <alignment horizontal="center" vertical="center" textRotation="90" wrapText="1"/>
    </xf>
    <xf numFmtId="0" fontId="2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left" vertical="center" wrapText="1"/>
    </xf>
    <xf numFmtId="0" fontId="25" fillId="6" borderId="0" xfId="9" applyFont="1" applyFill="1" applyAlignment="1">
      <alignment horizontal="center" vertical="center" wrapText="1"/>
    </xf>
    <xf numFmtId="0" fontId="14" fillId="3" borderId="0" xfId="9" applyFont="1" applyFill="1" applyAlignment="1">
      <alignment horizontal="left" vertical="center" wrapText="1"/>
    </xf>
    <xf numFmtId="0" fontId="14" fillId="3" borderId="0" xfId="9" applyFont="1" applyFill="1" applyAlignment="1">
      <alignment horizontal="left" vertical="center"/>
    </xf>
    <xf numFmtId="164" fontId="36" fillId="3" borderId="0" xfId="0" applyNumberFormat="1" applyFont="1" applyFill="1" applyAlignment="1">
      <alignment horizontal="center" vertical="center"/>
    </xf>
    <xf numFmtId="0" fontId="36" fillId="10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164" fontId="36" fillId="9" borderId="0" xfId="0" applyNumberFormat="1" applyFont="1" applyFill="1" applyAlignment="1">
      <alignment horizontal="center" vertical="center"/>
    </xf>
    <xf numFmtId="164" fontId="36" fillId="7" borderId="0" xfId="0" applyNumberFormat="1" applyFont="1" applyFill="1" applyAlignment="1">
      <alignment horizontal="center" vertical="center"/>
    </xf>
    <xf numFmtId="164" fontId="32" fillId="8" borderId="0" xfId="2" applyNumberFormat="1" applyFont="1" applyFill="1" applyBorder="1" applyAlignment="1">
      <alignment horizontal="center" vertical="center"/>
    </xf>
    <xf numFmtId="0" fontId="32" fillId="11" borderId="0" xfId="0" applyFont="1" applyFill="1" applyAlignment="1">
      <alignment horizontal="center"/>
    </xf>
    <xf numFmtId="0" fontId="32" fillId="10" borderId="0" xfId="0" applyFont="1" applyFill="1" applyAlignment="1">
      <alignment horizontal="center" vertical="center"/>
    </xf>
    <xf numFmtId="0" fontId="34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vertical="center"/>
    </xf>
    <xf numFmtId="164" fontId="41" fillId="12" borderId="0" xfId="0" applyNumberFormat="1" applyFont="1" applyFill="1" applyAlignment="1">
      <alignment horizontal="left" vertical="center"/>
    </xf>
    <xf numFmtId="0" fontId="34" fillId="10" borderId="0" xfId="0" applyFont="1" applyFill="1" applyAlignment="1">
      <alignment horizontal="left" vertical="center" wrapText="1"/>
    </xf>
    <xf numFmtId="0" fontId="48" fillId="10" borderId="0" xfId="0" applyFont="1" applyFill="1" applyAlignment="1">
      <alignment horizontal="center" vertical="center" wrapText="1"/>
    </xf>
    <xf numFmtId="0" fontId="41" fillId="12" borderId="0" xfId="0" applyFont="1" applyFill="1" applyAlignment="1">
      <alignment horizontal="center" vertical="center" wrapText="1"/>
    </xf>
    <xf numFmtId="164" fontId="41" fillId="12" borderId="0" xfId="0" applyNumberFormat="1" applyFont="1" applyFill="1" applyAlignment="1">
      <alignment horizontal="left" vertical="center" wrapText="1"/>
    </xf>
    <xf numFmtId="0" fontId="41" fillId="13" borderId="0" xfId="0" applyFont="1" applyFill="1" applyAlignment="1">
      <alignment horizontal="center" vertical="center"/>
    </xf>
    <xf numFmtId="0" fontId="42" fillId="6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37" fillId="6" borderId="0" xfId="0" applyFont="1" applyFill="1" applyAlignment="1">
      <alignment horizontal="center" vertical="center" textRotation="90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 textRotation="90"/>
    </xf>
    <xf numFmtId="0" fontId="17" fillId="6" borderId="0" xfId="0" applyFont="1" applyFill="1" applyAlignment="1">
      <alignment horizontal="center" vertical="center" textRotation="90"/>
    </xf>
  </cellXfs>
  <cellStyles count="12">
    <cellStyle name="Dobrá" xfId="2" builtinId="26"/>
    <cellStyle name="Hypertextové prepojenie" xfId="1" builtinId="8"/>
    <cellStyle name="Hypertextové prepojenie 2" xfId="11" xr:uid="{26BBD2C0-64DC-4854-B781-BBA2AEE5C09F}"/>
    <cellStyle name="Mena" xfId="7" builtinId="4"/>
    <cellStyle name="Mena 2" xfId="5" xr:uid="{00000000-0005-0000-0000-000003000000}"/>
    <cellStyle name="Normálna" xfId="0" builtinId="0"/>
    <cellStyle name="Normálna 2" xfId="3" xr:uid="{00000000-0005-0000-0000-000005000000}"/>
    <cellStyle name="Normálna 3" xfId="6" xr:uid="{00000000-0005-0000-0000-000006000000}"/>
    <cellStyle name="Normálna 3 2" xfId="9" xr:uid="{1AE0DDD9-3D02-4C2C-A9C6-E369A2A7EA49}"/>
    <cellStyle name="Percentá" xfId="8" builtinId="5"/>
    <cellStyle name="Percentá 2" xfId="4" xr:uid="{00000000-0005-0000-0000-000008000000}"/>
    <cellStyle name="Percentá 2 2" xfId="10" xr:uid="{E2DD2BB4-7DD1-46DD-B745-E4067032405C}"/>
  </cellStyles>
  <dxfs count="0"/>
  <tableStyles count="0" defaultTableStyle="TableStyleMedium2" defaultPivotStyle="PivotStyleLight16"/>
  <colors>
    <mruColors>
      <color rgb="FF0BAAC5"/>
      <color rgb="FF5CE0F6"/>
      <color rgb="FF0990A7"/>
      <color rgb="FF06606F"/>
      <color rgb="FFCAF4FC"/>
      <color rgb="FF79E5F7"/>
      <color rgb="FF07788B"/>
      <color rgb="FF72CBEE"/>
      <color rgb="FF0DC6E5"/>
      <color rgb="FF7BE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37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_rels/chartEx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Ex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18576388888888E-2"/>
          <c:y val="5.0523209841335681E-2"/>
          <c:w val="0.76544340277777778"/>
          <c:h val="0.852870249084612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'Graf 1'!$P$9:$P$11</c:f>
              <c:strCache>
                <c:ptCount val="3"/>
                <c:pt idx="0">
                  <c:v>Potraviny a nápoje</c:v>
                </c:pt>
                <c:pt idx="2">
                  <c:v>2022</c:v>
                </c:pt>
              </c:strCache>
            </c:strRef>
          </c:tx>
          <c:spPr>
            <a:solidFill>
              <a:schemeClr val="accent5">
                <a:alpha val="3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1D-47B7-8F75-A11BAA14A2EB}"/>
              </c:ext>
            </c:extLst>
          </c:dPt>
          <c:dPt>
            <c:idx val="1"/>
            <c:invertIfNegative val="0"/>
            <c:bubble3D val="0"/>
            <c:spPr>
              <a:solidFill>
                <a:srgbClr val="AEDDED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349-4554-99C7-F3BC9C54B4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  <a:alpha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1D-47B7-8F75-A11BAA14A2E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51D-47B7-8F75-A11BAA14A2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  <a:alpha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51D-47B7-8F75-A11BAA14A2E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alpha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802-47CD-8F2B-2A2B4294827E}"/>
              </c:ext>
            </c:extLst>
          </c:dPt>
          <c:dLbls>
            <c:dLbl>
              <c:idx val="4"/>
              <c:layout>
                <c:manualLayout>
                  <c:x val="-2.161708667083762E-3"/>
                  <c:y val="-8.2401271691233248E-17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1D-47B7-8F75-A11BAA14A2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1'!$M$12:$M$16</c:f>
              <c:strCache>
                <c:ptCount val="5"/>
                <c:pt idx="0">
                  <c:v>Česko</c:v>
                </c:pt>
                <c:pt idx="1">
                  <c:v>Maďarsko</c:v>
                </c:pt>
                <c:pt idx="2">
                  <c:v>Rakúsko</c:v>
                </c:pt>
                <c:pt idx="3">
                  <c:v>Poľsko</c:v>
                </c:pt>
                <c:pt idx="4">
                  <c:v>Slovensko</c:v>
                </c:pt>
              </c:strCache>
            </c:strRef>
          </c:cat>
          <c:val>
            <c:numRef>
              <c:f>'Graf 1'!$P$12:$P$16</c:f>
              <c:numCache>
                <c:formatCode>0.00</c:formatCode>
                <c:ptCount val="5"/>
                <c:pt idx="0">
                  <c:v>117.989417989418</c:v>
                </c:pt>
                <c:pt idx="1">
                  <c:v>132.0756281615391</c:v>
                </c:pt>
                <c:pt idx="2">
                  <c:v>111.49829004529069</c:v>
                </c:pt>
                <c:pt idx="3">
                  <c:v>117.88756388415673</c:v>
                </c:pt>
                <c:pt idx="4">
                  <c:v>120.80171413266672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802-47CD-8F2B-2A2B4294827E}"/>
            </c:ext>
          </c:extLst>
        </c:ser>
        <c:ser>
          <c:idx val="3"/>
          <c:order val="2"/>
          <c:tx>
            <c:strRef>
              <c:f>'Graf 1'!$O$9:$O$11</c:f>
              <c:strCache>
                <c:ptCount val="3"/>
                <c:pt idx="0">
                  <c:v>Cenová hladina </c:v>
                </c:pt>
                <c:pt idx="2">
                  <c:v>2023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1D-47B7-8F75-A11BAA14A2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349-4554-99C7-F3BC9C54B473}"/>
              </c:ext>
            </c:extLst>
          </c:dPt>
          <c:cat>
            <c:strRef>
              <c:f>'Graf 1'!$M$12:$M$16</c:f>
              <c:strCache>
                <c:ptCount val="5"/>
                <c:pt idx="0">
                  <c:v>Česko</c:v>
                </c:pt>
                <c:pt idx="1">
                  <c:v>Maďarsko</c:v>
                </c:pt>
                <c:pt idx="2">
                  <c:v>Rakúsko</c:v>
                </c:pt>
                <c:pt idx="3">
                  <c:v>Poľsko</c:v>
                </c:pt>
                <c:pt idx="4">
                  <c:v>Slovensko</c:v>
                </c:pt>
              </c:strCache>
            </c:strRef>
          </c:cat>
          <c:val>
            <c:numRef>
              <c:f>'Graf 1'!$O$12:$O$16</c:f>
              <c:numCache>
                <c:formatCode>0.00</c:formatCode>
                <c:ptCount val="5"/>
                <c:pt idx="0">
                  <c:v>132.76481149012568</c:v>
                </c:pt>
                <c:pt idx="1">
                  <c:v>141.92664604507291</c:v>
                </c:pt>
                <c:pt idx="2">
                  <c:v>120.2175716788052</c:v>
                </c:pt>
                <c:pt idx="3">
                  <c:v>132.13627992633519</c:v>
                </c:pt>
                <c:pt idx="4">
                  <c:v>127.95242924310868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02-47CD-8F2B-2A2B4294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0"/>
          <c:tx>
            <c:strRef>
              <c:f>'Graf 1'!$N$9:$N$11</c:f>
              <c:strCache>
                <c:ptCount val="3"/>
                <c:pt idx="0">
                  <c:v>Cenová hladina </c:v>
                </c:pt>
                <c:pt idx="2">
                  <c:v>2022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51D-47B7-8F75-A11BAA14A2EB}"/>
              </c:ext>
            </c:extLst>
          </c:dPt>
          <c:dPt>
            <c:idx val="2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349-4554-99C7-F3BC9C54B473}"/>
              </c:ext>
            </c:extLst>
          </c:dPt>
          <c:dPt>
            <c:idx val="3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1D-47B7-8F75-A11BAA14A2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2349-4554-99C7-F3BC9C54B473}"/>
              </c:ext>
            </c:extLst>
          </c:dPt>
          <c:cat>
            <c:strRef>
              <c:f>'Graf 1'!$M$12:$M$16</c:f>
              <c:strCache>
                <c:ptCount val="5"/>
                <c:pt idx="0">
                  <c:v>Česko</c:v>
                </c:pt>
                <c:pt idx="1">
                  <c:v>Maďarsko</c:v>
                </c:pt>
                <c:pt idx="2">
                  <c:v>Rakúsko</c:v>
                </c:pt>
                <c:pt idx="3">
                  <c:v>Poľsko</c:v>
                </c:pt>
                <c:pt idx="4">
                  <c:v>Slovensko</c:v>
                </c:pt>
              </c:strCache>
            </c:strRef>
          </c:cat>
          <c:val>
            <c:numRef>
              <c:f>'Graf 1'!$N$12:$N$16</c:f>
              <c:numCache>
                <c:formatCode>0.00</c:formatCode>
                <c:ptCount val="5"/>
                <c:pt idx="0">
                  <c:v>118.58168761220824</c:v>
                </c:pt>
                <c:pt idx="1">
                  <c:v>121.27264692885549</c:v>
                </c:pt>
                <c:pt idx="2">
                  <c:v>111.61611505485386</c:v>
                </c:pt>
                <c:pt idx="3">
                  <c:v>119.15285451197055</c:v>
                </c:pt>
                <c:pt idx="4">
                  <c:v>115.28533234995851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02-47CD-8F2B-2A2B4294827E}"/>
            </c:ext>
          </c:extLst>
        </c:ser>
        <c:ser>
          <c:idx val="4"/>
          <c:order val="3"/>
          <c:tx>
            <c:strRef>
              <c:f>'Graf 1'!$Q$9:$Q$11</c:f>
              <c:strCache>
                <c:ptCount val="3"/>
                <c:pt idx="0">
                  <c:v>Potraviny a nápoje</c:v>
                </c:pt>
                <c:pt idx="2">
                  <c:v>2023</c:v>
                </c:pt>
              </c:strCache>
            </c:strRef>
          </c:tx>
          <c:spPr>
            <a:solidFill>
              <a:schemeClr val="accent5">
                <a:lumMod val="50000"/>
                <a:alpha val="2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  <a:alpha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1D-47B7-8F75-A11BAA14A2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alpha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51D-47B7-8F75-A11BAA14A2E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50000"/>
                  <a:alpha val="2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F802-47CD-8F2B-2A2B4294827E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1D-47B7-8F75-A11BAA14A2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1'!$M$12:$M$16</c:f>
              <c:strCache>
                <c:ptCount val="5"/>
                <c:pt idx="0">
                  <c:v>Česko</c:v>
                </c:pt>
                <c:pt idx="1">
                  <c:v>Maďarsko</c:v>
                </c:pt>
                <c:pt idx="2">
                  <c:v>Rakúsko</c:v>
                </c:pt>
                <c:pt idx="3">
                  <c:v>Poľsko</c:v>
                </c:pt>
                <c:pt idx="4">
                  <c:v>Slovensko</c:v>
                </c:pt>
              </c:strCache>
            </c:strRef>
          </c:cat>
          <c:val>
            <c:numRef>
              <c:f>'Graf 1'!$Q$12:$Q$16</c:f>
              <c:numCache>
                <c:formatCode>0.00</c:formatCode>
                <c:ptCount val="5"/>
                <c:pt idx="0">
                  <c:v>132.010582010582</c:v>
                </c:pt>
                <c:pt idx="1">
                  <c:v>163.54589932830251</c:v>
                </c:pt>
                <c:pt idx="2">
                  <c:v>123.78223495702005</c:v>
                </c:pt>
                <c:pt idx="3">
                  <c:v>136.62691652470187</c:v>
                </c:pt>
                <c:pt idx="4">
                  <c:v>141.69270600839209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802-47CD-8F2B-2A2B4294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252367"/>
        <c:axId val="638253615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7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638253615"/>
        <c:scaling>
          <c:orientation val="minMax"/>
          <c:max val="1"/>
        </c:scaling>
        <c:delete val="1"/>
        <c:axPos val="r"/>
        <c:numFmt formatCode="0%" sourceLinked="0"/>
        <c:majorTickMark val="out"/>
        <c:minorTickMark val="none"/>
        <c:tickLblPos val="nextTo"/>
        <c:crossAx val="638252367"/>
        <c:crosses val="max"/>
        <c:crossBetween val="between"/>
      </c:valAx>
      <c:catAx>
        <c:axId val="63825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253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12256944444441"/>
          <c:y val="3.6268637520720293E-2"/>
          <c:w val="0.15067135416666666"/>
          <c:h val="0.92382466143609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10'!$N$12</c:f>
              <c:strCache>
                <c:ptCount val="1"/>
                <c:pt idx="0">
                  <c:v>Európska únia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BAA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9-4C6B-AF71-EA1F9E0CEB89}"/>
              </c:ext>
            </c:extLst>
          </c:dPt>
          <c:dPt>
            <c:idx val="1"/>
            <c:invertIfNegative val="0"/>
            <c:bubble3D val="0"/>
            <c:spPr>
              <a:solidFill>
                <a:srgbClr val="0BAA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A9-4C6B-AF71-EA1F9E0CEB89}"/>
              </c:ext>
            </c:extLst>
          </c:dPt>
          <c:dPt>
            <c:idx val="2"/>
            <c:invertIfNegative val="0"/>
            <c:bubble3D val="0"/>
            <c:spPr>
              <a:solidFill>
                <a:srgbClr val="0BAA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9-4C6B-AF71-EA1F9E0CEB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A9-4C6B-AF71-EA1F9E0CEB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9-4C6B-AF71-EA1F9E0CEB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BA9-4C6B-AF71-EA1F9E0CEB89}"/>
              </c:ext>
            </c:extLst>
          </c:dPt>
          <c:cat>
            <c:multiLvlStrRef>
              <c:f>'Graf 10'!$O$10:$W$11</c:f>
              <c:multiLvlStrCache>
                <c:ptCount val="9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</c:lvl>
                <c:lvl>
                  <c:pt idx="0">
                    <c:v>Spracované potraviny</c:v>
                  </c:pt>
                  <c:pt idx="3">
                    <c:v>Nespracované potraviny</c:v>
                  </c:pt>
                  <c:pt idx="6">
                    <c:v>Sezónne potraviny</c:v>
                  </c:pt>
                </c:lvl>
              </c:multiLvlStrCache>
            </c:multiLvlStrRef>
          </c:cat>
          <c:val>
            <c:numRef>
              <c:f>'Graf 10'!$O$12:$W$12</c:f>
              <c:numCache>
                <c:formatCode>General</c:formatCode>
                <c:ptCount val="9"/>
                <c:pt idx="0">
                  <c:v>101.52970804962224</c:v>
                </c:pt>
                <c:pt idx="1">
                  <c:v>113.73938998227777</c:v>
                </c:pt>
                <c:pt idx="2">
                  <c:v>129.26965768118646</c:v>
                </c:pt>
                <c:pt idx="3">
                  <c:v>101.62551621122924</c:v>
                </c:pt>
                <c:pt idx="4">
                  <c:v>113.3819523767683</c:v>
                </c:pt>
                <c:pt idx="5">
                  <c:v>124.93629733766805</c:v>
                </c:pt>
                <c:pt idx="6">
                  <c:v>101.55602536997885</c:v>
                </c:pt>
                <c:pt idx="7">
                  <c:v>111.32346723044397</c:v>
                </c:pt>
                <c:pt idx="8">
                  <c:v>123.03594080338267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9-4C6B-AF71-EA1F9E0CEB89}"/>
            </c:ext>
          </c:extLst>
        </c:ser>
        <c:ser>
          <c:idx val="1"/>
          <c:order val="1"/>
          <c:tx>
            <c:strRef>
              <c:f>'Graf 10'!$N$13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BA9-4C6B-AF71-EA1F9E0CEB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A9-4C6B-AF71-EA1F9E0CEB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BA9-4C6B-AF71-EA1F9E0CEB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A9-4C6B-AF71-EA1F9E0CEB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BA9-4C6B-AF71-EA1F9E0CEB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A9-4C6B-AF71-EA1F9E0CEB89}"/>
              </c:ext>
            </c:extLst>
          </c:dPt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A9-4C6B-AF71-EA1F9E0CEB8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A9-4C6B-AF71-EA1F9E0CEB8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A9-4C6B-AF71-EA1F9E0CEB8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'Graf 10'!$O$10:$W$11</c:f>
              <c:multiLvlStrCache>
                <c:ptCount val="9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</c:lvl>
                <c:lvl>
                  <c:pt idx="0">
                    <c:v>Spracované potraviny</c:v>
                  </c:pt>
                  <c:pt idx="3">
                    <c:v>Nespracované potraviny</c:v>
                  </c:pt>
                  <c:pt idx="6">
                    <c:v>Sezónne potraviny</c:v>
                  </c:pt>
                </c:lvl>
              </c:multiLvlStrCache>
            </c:multiLvlStrRef>
          </c:cat>
          <c:val>
            <c:numRef>
              <c:f>'Graf 10'!$O$13:$W$13</c:f>
              <c:numCache>
                <c:formatCode>General</c:formatCode>
                <c:ptCount val="9"/>
                <c:pt idx="0">
                  <c:v>102.35802358023579</c:v>
                </c:pt>
                <c:pt idx="1">
                  <c:v>121.12321123211234</c:v>
                </c:pt>
                <c:pt idx="2">
                  <c:v>142.49842498424985</c:v>
                </c:pt>
                <c:pt idx="3">
                  <c:v>99.878777383323239</c:v>
                </c:pt>
                <c:pt idx="4">
                  <c:v>119.57745259329813</c:v>
                </c:pt>
                <c:pt idx="5">
                  <c:v>138.64403844488703</c:v>
                </c:pt>
                <c:pt idx="6">
                  <c:v>101.70961980096965</c:v>
                </c:pt>
                <c:pt idx="7">
                  <c:v>117.75963255932635</c:v>
                </c:pt>
                <c:pt idx="8">
                  <c:v>133.93722888491965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9-4C6B-AF71-EA1F9E0C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88253615"/>
        <c:axId val="2088251119"/>
      </c:barChart>
      <c:catAx>
        <c:axId val="2088253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8251119"/>
        <c:crosses val="autoZero"/>
        <c:auto val="1"/>
        <c:lblAlgn val="ctr"/>
        <c:lblOffset val="100"/>
        <c:noMultiLvlLbl val="0"/>
      </c:catAx>
      <c:valAx>
        <c:axId val="2088251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8253615"/>
        <c:crosses val="autoZero"/>
        <c:crossBetween val="between"/>
        <c:majorUnit val="40"/>
      </c:valAx>
      <c:spPr>
        <a:noFill/>
        <a:ln>
          <a:solidFill>
            <a:schemeClr val="tx2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6041525657034514E-2"/>
          <c:y val="0.90274653593905629"/>
          <c:w val="0.89003155423363212"/>
          <c:h val="6.6908583744018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'Príloha 4'!$M$33:$N$33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59-457B-A1CF-12663AD45BA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59-457B-A1CF-12663AD45B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4'!$O$28:$R$28</c15:sqref>
                  </c15:fullRef>
                </c:ext>
              </c:extLst>
              <c:f>'Príloha 4'!$P$28:$R$28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4'!$O$33:$R$33</c15:sqref>
                  </c15:fullRef>
                </c:ext>
              </c:extLst>
              <c:f>'Príloha 4'!$P$33:$R$33</c:f>
              <c:numCache>
                <c:formatCode>0.00</c:formatCode>
                <c:ptCount val="3"/>
                <c:pt idx="0">
                  <c:v>123.09412861137001</c:v>
                </c:pt>
                <c:pt idx="1">
                  <c:v>220.950605778192</c:v>
                </c:pt>
                <c:pt idx="2">
                  <c:v>223.08480894687796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strRef>
              <c:f>'Príloha 4'!$M$34:$N$34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4'!$O$28:$R$28</c15:sqref>
                  </c15:fullRef>
                </c:ext>
              </c:extLst>
              <c:f>'Príloha 4'!$P$28:$R$28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4'!$O$34:$R$34</c15:sqref>
                  </c15:fullRef>
                </c:ext>
              </c:extLst>
              <c:f>'Príloha 4'!$P$34:$R$34</c:f>
              <c:numCache>
                <c:formatCode>0.00</c:formatCode>
                <c:ptCount val="3"/>
                <c:pt idx="0">
                  <c:v>121.40368852459017</c:v>
                </c:pt>
                <c:pt idx="1">
                  <c:v>185.97336065573771</c:v>
                </c:pt>
                <c:pt idx="2">
                  <c:v>163.70901639344265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2"/>
          <c:order val="2"/>
          <c:tx>
            <c:strRef>
              <c:f>'Príloha 4'!$M$31:$N$31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4'!$O$28:$R$28</c15:sqref>
                  </c15:fullRef>
                </c:ext>
              </c:extLst>
              <c:f>'Príloha 4'!$P$28:$R$28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4'!$O$31:$R$31</c15:sqref>
                  </c15:fullRef>
                </c:ext>
              </c:extLst>
              <c:f>'Príloha 4'!$P$31:$R$31</c:f>
              <c:numCache>
                <c:formatCode>0.00</c:formatCode>
                <c:ptCount val="3"/>
                <c:pt idx="0">
                  <c:v>115.00000000000001</c:v>
                </c:pt>
                <c:pt idx="1">
                  <c:v>160.20833333333334</c:v>
                </c:pt>
                <c:pt idx="2">
                  <c:v>146.77083333333334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4'!$M$29:$N$29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4'!$O$28:$R$28</c15:sqref>
                  </c15:fullRef>
                </c:ext>
              </c:extLst>
              <c:f>'Príloha 4'!$P$28:$R$28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4'!$O$29:$R$29</c15:sqref>
                  </c15:fullRef>
                </c:ext>
              </c:extLst>
              <c:f>'Príloha 4'!$P$29:$R$29</c:f>
              <c:numCache>
                <c:formatCode>0.00</c:formatCode>
                <c:ptCount val="3"/>
                <c:pt idx="0">
                  <c:v>110.72916666666666</c:v>
                </c:pt>
                <c:pt idx="1">
                  <c:v>154.89583333333331</c:v>
                </c:pt>
                <c:pt idx="2">
                  <c:v>144.6875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4'!$M$30:$N$30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4'!$O$28:$R$28</c15:sqref>
                  </c15:fullRef>
                </c:ext>
              </c:extLst>
              <c:f>'Príloha 4'!$P$28:$R$28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4'!$O$30:$R$30</c15:sqref>
                  </c15:fullRef>
                </c:ext>
              </c:extLst>
              <c:f>'Príloha 4'!$P$30:$R$30</c:f>
              <c:numCache>
                <c:formatCode>0.00</c:formatCode>
                <c:ptCount val="3"/>
                <c:pt idx="0">
                  <c:v>117.74349083895852</c:v>
                </c:pt>
                <c:pt idx="1">
                  <c:v>176.47058823529412</c:v>
                </c:pt>
                <c:pt idx="2">
                  <c:v>213.78013500482157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4'!$M$32:$N$32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4'!$O$28:$R$28</c15:sqref>
                  </c15:fullRef>
                </c:ext>
              </c:extLst>
              <c:f>'Príloha 4'!$P$28:$R$28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4'!$O$32:$R$32</c15:sqref>
                  </c15:fullRef>
                </c:ext>
              </c:extLst>
              <c:f>'Príloha 4'!$P$32:$R$32</c:f>
              <c:numCache>
                <c:formatCode>0.00</c:formatCode>
                <c:ptCount val="3"/>
                <c:pt idx="0">
                  <c:v>117.20249282817292</c:v>
                </c:pt>
                <c:pt idx="1">
                  <c:v>157.08774359481649</c:v>
                </c:pt>
                <c:pt idx="2">
                  <c:v>153.61559006825601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25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3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'Príloha 4'!$M$51:$N$51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52-4808-A251-74B73B0F889A}"/>
                </c:ext>
              </c:extLst>
            </c:dLbl>
            <c:dLbl>
              <c:idx val="2"/>
              <c:layout>
                <c:manualLayout>
                  <c:x val="0"/>
                  <c:y val="0.1631597222222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52-4808-A251-74B73B0F88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4'!$O$46:$R$46</c15:sqref>
                  </c15:fullRef>
                </c:ext>
              </c:extLst>
              <c:f>'Príloha 4'!$P$46:$R$46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4'!$O$51:$R$51</c15:sqref>
                  </c15:fullRef>
                </c:ext>
              </c:extLst>
              <c:f>'Príloha 4'!$P$51:$R$51</c:f>
              <c:numCache>
                <c:formatCode>0.00</c:formatCode>
                <c:ptCount val="3"/>
                <c:pt idx="0">
                  <c:v>98.658922914466743</c:v>
                </c:pt>
                <c:pt idx="1">
                  <c:v>117.19112988384373</c:v>
                </c:pt>
                <c:pt idx="2">
                  <c:v>121.40443505807814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3"/>
          <c:order val="3"/>
          <c:tx>
            <c:strRef>
              <c:f>'Príloha 4'!$M$52:$N$52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AEDDED">
                  <a:alpha val="23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54-4E6A-A632-C52D18CDC9FC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4'!$O$46:$R$46</c15:sqref>
                  </c15:fullRef>
                </c:ext>
              </c:extLst>
              <c:f>'Príloha 4'!$P$46:$R$46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4'!$O$52:$R$52</c15:sqref>
                  </c15:fullRef>
                </c:ext>
              </c:extLst>
              <c:f>'Príloha 4'!$P$52:$R$52</c:f>
              <c:numCache>
                <c:formatCode>0.00</c:formatCode>
                <c:ptCount val="3"/>
                <c:pt idx="0">
                  <c:v>102.30928648968715</c:v>
                </c:pt>
                <c:pt idx="1">
                  <c:v>112.9576630810224</c:v>
                </c:pt>
                <c:pt idx="2">
                  <c:v>123.47774597848613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0"/>
          <c:order val="0"/>
          <c:tx>
            <c:strRef>
              <c:f>'Príloha 4'!$M$48:$N$48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4'!$O$46:$R$46</c15:sqref>
                  </c15:fullRef>
                </c:ext>
              </c:extLst>
              <c:f>'Príloha 4'!$P$46:$R$46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4'!$O$48:$R$48</c15:sqref>
                  </c15:fullRef>
                </c:ext>
              </c:extLst>
              <c:f>'Príloha 4'!$P$48:$R$48</c:f>
              <c:numCache>
                <c:formatCode>0.00</c:formatCode>
                <c:ptCount val="3"/>
                <c:pt idx="0">
                  <c:v>107.06976744186045</c:v>
                </c:pt>
                <c:pt idx="1">
                  <c:v>130.6046511627907</c:v>
                </c:pt>
                <c:pt idx="2">
                  <c:v>157.76744186046511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ser>
          <c:idx val="1"/>
          <c:order val="1"/>
          <c:tx>
            <c:strRef>
              <c:f>'Príloha 4'!$M$50:$N$50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4'!$O$46:$R$46</c15:sqref>
                  </c15:fullRef>
                </c:ext>
              </c:extLst>
              <c:f>'Príloha 4'!$P$46:$R$46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4'!$O$50:$R$50</c15:sqref>
                  </c15:fullRef>
                </c:ext>
              </c:extLst>
              <c:f>'Príloha 4'!$P$50:$R$50</c:f>
              <c:numCache>
                <c:formatCode>0.00</c:formatCode>
                <c:ptCount val="3"/>
                <c:pt idx="0">
                  <c:v>102.75912811551551</c:v>
                </c:pt>
                <c:pt idx="1">
                  <c:v>113.24381495447437</c:v>
                </c:pt>
                <c:pt idx="2">
                  <c:v>123.7101076059965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ser>
          <c:idx val="4"/>
          <c:order val="4"/>
          <c:tx>
            <c:strRef>
              <c:f>'Príloha 4'!$M$49:$N$49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4'!$O$46:$R$46</c15:sqref>
                  </c15:fullRef>
                </c:ext>
              </c:extLst>
              <c:f>'Príloha 4'!$P$46:$R$46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4'!$O$49:$R$49</c15:sqref>
                  </c15:fullRef>
                </c:ext>
              </c:extLst>
              <c:f>'Príloha 4'!$P$49:$R$49</c:f>
              <c:numCache>
                <c:formatCode>0.00</c:formatCode>
                <c:ptCount val="3"/>
                <c:pt idx="0">
                  <c:v>98.797814207650276</c:v>
                </c:pt>
                <c:pt idx="1">
                  <c:v>102.73224043715847</c:v>
                </c:pt>
                <c:pt idx="2">
                  <c:v>116.06557377049181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4'!$M$47:$N$47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4'!$O$46:$R$46</c15:sqref>
                  </c15:fullRef>
                </c:ext>
              </c:extLst>
              <c:f>'Príloha 4'!$P$46:$R$46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4'!$O$47:$R$47</c15:sqref>
                  </c15:fullRef>
                </c:ext>
              </c:extLst>
              <c:f>'Príloha 4'!$P$47:$R$47</c:f>
              <c:numCache>
                <c:formatCode>0.00</c:formatCode>
                <c:ptCount val="3"/>
                <c:pt idx="0">
                  <c:v>99.815157116451019</c:v>
                </c:pt>
                <c:pt idx="1">
                  <c:v>104.3438077634011</c:v>
                </c:pt>
                <c:pt idx="2">
                  <c:v>130.31423290203327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'Príloha 4'!$M$69:$N$69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6-491D-8ED8-1E9C8258C4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6-491D-8ED8-1E9C8258C43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4'!$O$64:$R$64</c15:sqref>
                  </c15:fullRef>
                </c:ext>
              </c:extLst>
              <c:f>'Príloha 4'!$P$64:$R$64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4'!$O$69:$R$69</c15:sqref>
                  </c15:fullRef>
                </c:ext>
              </c:extLst>
              <c:f>'Príloha 4'!$P$69:$R$69</c:f>
              <c:numCache>
                <c:formatCode>0.00</c:formatCode>
                <c:ptCount val="3"/>
                <c:pt idx="0">
                  <c:v>114.65508635319954</c:v>
                </c:pt>
                <c:pt idx="1">
                  <c:v>164.60017969451931</c:v>
                </c:pt>
                <c:pt idx="2">
                  <c:v>158.40071877807725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strRef>
              <c:f>'Príloha 4'!$M$70:$N$70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4'!$O$64:$R$64</c15:sqref>
                  </c15:fullRef>
                </c:ext>
              </c:extLst>
              <c:f>'Príloha 4'!$P$64:$R$64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4'!$O$70:$R$70</c15:sqref>
                  </c15:fullRef>
                </c:ext>
              </c:extLst>
              <c:f>'Príloha 4'!$P$70:$R$70</c:f>
              <c:numCache>
                <c:formatCode>0.00</c:formatCode>
                <c:ptCount val="3"/>
                <c:pt idx="0">
                  <c:v>114.23290203327173</c:v>
                </c:pt>
                <c:pt idx="1">
                  <c:v>149.27522132503162</c:v>
                </c:pt>
                <c:pt idx="2">
                  <c:v>143.44780620682945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2"/>
          <c:order val="2"/>
          <c:tx>
            <c:strRef>
              <c:f>'Príloha 4'!$M$67:$N$67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4'!$O$64:$R$64</c15:sqref>
                  </c15:fullRef>
                </c:ext>
              </c:extLst>
              <c:f>'Príloha 4'!$P$64:$R$64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4'!$O$67:$R$67</c15:sqref>
                  </c15:fullRef>
                </c:ext>
              </c:extLst>
              <c:f>'Príloha 4'!$P$67:$R$67</c:f>
              <c:numCache>
                <c:formatCode>0.00</c:formatCode>
                <c:ptCount val="3"/>
                <c:pt idx="0">
                  <c:v>117.17479674796746</c:v>
                </c:pt>
                <c:pt idx="1">
                  <c:v>159.95934959349594</c:v>
                </c:pt>
                <c:pt idx="2">
                  <c:v>145.52845528455282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4'!$M$65:$N$65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4'!$O$64:$R$64</c15:sqref>
                  </c15:fullRef>
                </c:ext>
              </c:extLst>
              <c:f>'Príloha 4'!$P$64:$R$64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4'!$O$65:$R$65</c15:sqref>
                  </c15:fullRef>
                </c:ext>
              </c:extLst>
              <c:f>'Príloha 4'!$P$65:$R$65</c:f>
              <c:numCache>
                <c:formatCode>0.00</c:formatCode>
                <c:ptCount val="3"/>
                <c:pt idx="0">
                  <c:v>104.79102956167176</c:v>
                </c:pt>
                <c:pt idx="1">
                  <c:v>132.61977573904181</c:v>
                </c:pt>
                <c:pt idx="2">
                  <c:v>140.67278287461775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4'!$M$66:$N$66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4'!$O$64:$R$64</c15:sqref>
                  </c15:fullRef>
                </c:ext>
              </c:extLst>
              <c:f>'Príloha 4'!$P$64:$R$64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4'!$O$66:$R$66</c15:sqref>
                  </c15:fullRef>
                </c:ext>
              </c:extLst>
              <c:f>'Príloha 4'!$P$66:$R$66</c:f>
              <c:numCache>
                <c:formatCode>0.00</c:formatCode>
                <c:ptCount val="3"/>
                <c:pt idx="0">
                  <c:v>126.49812734082397</c:v>
                </c:pt>
                <c:pt idx="1">
                  <c:v>185.48689138576779</c:v>
                </c:pt>
                <c:pt idx="2">
                  <c:v>173.32397003745319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4'!$M$68:$N$68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4'!$O$64:$R$64</c15:sqref>
                  </c15:fullRef>
                </c:ext>
              </c:extLst>
              <c:f>'Príloha 4'!$P$64:$R$64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4'!$O$68:$R$68</c15:sqref>
                  </c15:fullRef>
                </c:ext>
              </c:extLst>
              <c:f>'Príloha 4'!$P$68:$R$68</c:f>
              <c:numCache>
                <c:formatCode>0.00</c:formatCode>
                <c:ptCount val="3"/>
                <c:pt idx="0">
                  <c:v>110.13795018979724</c:v>
                </c:pt>
                <c:pt idx="1">
                  <c:v>141.46838255717066</c:v>
                </c:pt>
                <c:pt idx="2">
                  <c:v>145.81057309508378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2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'Príloha 4'!$M$88:$N$88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4'!$O$82:$R$82</c15:sqref>
                  </c15:fullRef>
                </c:ext>
              </c:extLst>
              <c:f>'Príloha 4'!$P$82:$R$82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4'!$O$88:$R$88</c15:sqref>
                  </c15:fullRef>
                </c:ext>
              </c:extLst>
              <c:f>'Príloha 4'!$P$88:$R$88</c:f>
              <c:numCache>
                <c:formatCode>0.00</c:formatCode>
                <c:ptCount val="3"/>
                <c:pt idx="0">
                  <c:v>104.18634217217581</c:v>
                </c:pt>
                <c:pt idx="1">
                  <c:v>115.64656738103886</c:v>
                </c:pt>
                <c:pt idx="2">
                  <c:v>123.32909553214675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0"/>
          <c:tx>
            <c:strRef>
              <c:f>'Príloha 4'!$M$87:$N$87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97-4FA6-B126-32E35B4BCD4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97-4FA6-B126-32E35B4BCD4F}"/>
                </c:ext>
              </c:extLst>
            </c:dLbl>
            <c:dLbl>
              <c:idx val="2"/>
              <c:layout>
                <c:manualLayout>
                  <c:x val="0"/>
                  <c:y val="0.1146527777777777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97-4FA6-B126-32E35B4BC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4'!$O$82:$R$82</c15:sqref>
                  </c15:fullRef>
                </c:ext>
              </c:extLst>
              <c:f>'Príloha 4'!$P$82:$R$82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4'!$O$87:$R$87</c15:sqref>
                  </c15:fullRef>
                </c:ext>
              </c:extLst>
              <c:f>'Príloha 4'!$P$87:$R$87</c:f>
              <c:numCache>
                <c:formatCode>0.00</c:formatCode>
                <c:ptCount val="3"/>
                <c:pt idx="0">
                  <c:v>102.08062418725619</c:v>
                </c:pt>
                <c:pt idx="1">
                  <c:v>116.84934051644065</c:v>
                </c:pt>
                <c:pt idx="2">
                  <c:v>121.14991640349248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582304"/>
        <c:axId val="427576064"/>
      </c:barChart>
      <c:lineChart>
        <c:grouping val="standard"/>
        <c:varyColors val="0"/>
        <c:ser>
          <c:idx val="2"/>
          <c:order val="2"/>
          <c:tx>
            <c:strRef>
              <c:f>'Príloha 4'!$M$85:$N$85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4'!$O$82:$R$82</c15:sqref>
                  </c15:fullRef>
                </c:ext>
              </c:extLst>
              <c:f>'Príloha 4'!$P$82:$R$82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4'!$O$85:$R$85</c15:sqref>
                  </c15:fullRef>
                </c:ext>
              </c:extLst>
              <c:f>'Príloha 4'!$P$85:$R$85</c:f>
              <c:numCache>
                <c:formatCode>0.00</c:formatCode>
                <c:ptCount val="3"/>
                <c:pt idx="0">
                  <c:v>104.00728597449908</c:v>
                </c:pt>
                <c:pt idx="1">
                  <c:v>115.30054644808743</c:v>
                </c:pt>
                <c:pt idx="2">
                  <c:v>124.31693989071037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4'!$M$83:$N$83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4'!$O$82:$R$82</c15:sqref>
                  </c15:fullRef>
                </c:ext>
              </c:extLst>
              <c:f>'Príloha 4'!$P$82:$R$82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4'!$O$83:$R$83</c15:sqref>
                  </c15:fullRef>
                </c:ext>
              </c:extLst>
              <c:f>'Príloha 4'!$P$83:$R$83</c:f>
              <c:numCache>
                <c:formatCode>0.00</c:formatCode>
                <c:ptCount val="3"/>
                <c:pt idx="0">
                  <c:v>100.71237756010684</c:v>
                </c:pt>
                <c:pt idx="1">
                  <c:v>110.32947462154942</c:v>
                </c:pt>
                <c:pt idx="2">
                  <c:v>120.1246660730187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4'!$M$84:$N$84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4'!$O$82:$R$82</c15:sqref>
                  </c15:fullRef>
                </c:ext>
              </c:extLst>
              <c:f>'Príloha 4'!$P$82:$R$82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4'!$O$84:$R$84</c15:sqref>
                  </c15:fullRef>
                </c:ext>
              </c:extLst>
              <c:f>'Príloha 4'!$P$84:$R$84</c:f>
              <c:numCache>
                <c:formatCode>0.00</c:formatCode>
                <c:ptCount val="3"/>
                <c:pt idx="0">
                  <c:v>108.01924619085806</c:v>
                </c:pt>
                <c:pt idx="1">
                  <c:v>123.81716118684845</c:v>
                </c:pt>
                <c:pt idx="2">
                  <c:v>138.72493985565356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4'!$M$86:$N$86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4'!$O$82:$R$82</c15:sqref>
                  </c15:fullRef>
                </c:ext>
              </c:extLst>
              <c:f>'Príloha 4'!$P$82:$R$82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4'!$O$86:$R$86</c15:sqref>
                  </c15:fullRef>
                </c:ext>
              </c:extLst>
              <c:f>'Príloha 4'!$P$86:$R$86</c:f>
              <c:numCache>
                <c:formatCode>0.00</c:formatCode>
                <c:ptCount val="3"/>
                <c:pt idx="0">
                  <c:v>105.91630591630592</c:v>
                </c:pt>
                <c:pt idx="1">
                  <c:v>122.14105339105342</c:v>
                </c:pt>
                <c:pt idx="2">
                  <c:v>133.9195526695527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576064"/>
        <c:scaling>
          <c:orientation val="minMax"/>
          <c:max val="160"/>
          <c:min val="100"/>
        </c:scaling>
        <c:delete val="1"/>
        <c:axPos val="r"/>
        <c:numFmt formatCode="0" sourceLinked="1"/>
        <c:majorTickMark val="out"/>
        <c:minorTickMark val="none"/>
        <c:tickLblPos val="nextTo"/>
        <c:crossAx val="427582304"/>
        <c:crosses val="max"/>
        <c:crossBetween val="between"/>
      </c:valAx>
      <c:catAx>
        <c:axId val="42758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576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45781249999996"/>
          <c:y val="6.0887499999999997E-2"/>
          <c:w val="0.14429114583333333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8736586472687E-2"/>
          <c:y val="3.3807638888888887E-2"/>
          <c:w val="0.72928281250000004"/>
          <c:h val="0.88190208333333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'Príloha 5'!$M$10:$O$10</c:f>
              <c:strCache>
                <c:ptCount val="3"/>
                <c:pt idx="0">
                  <c:v>Nápoje</c:v>
                </c:pt>
              </c:strCache>
            </c:strRef>
          </c:tx>
          <c:spPr>
            <a:solidFill>
              <a:schemeClr val="accent5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5'!$P$10:$AB$10</c:f>
              <c:numCache>
                <c:formatCode>0.0%</c:formatCode>
                <c:ptCount val="13"/>
                <c:pt idx="0">
                  <c:v>3.4035721212941135E-2</c:v>
                </c:pt>
                <c:pt idx="1">
                  <c:v>4.2224712447458533E-2</c:v>
                </c:pt>
                <c:pt idx="2">
                  <c:v>3.8864743575842749E-2</c:v>
                </c:pt>
                <c:pt idx="3">
                  <c:v>3.4194677986400621E-2</c:v>
                </c:pt>
                <c:pt idx="4">
                  <c:v>3.9460094735833139E-2</c:v>
                </c:pt>
                <c:pt idx="5">
                  <c:v>4.1640866507802389E-2</c:v>
                </c:pt>
                <c:pt idx="6">
                  <c:v>3.6898746779015321E-2</c:v>
                </c:pt>
                <c:pt idx="7">
                  <c:v>3.5614352337964714E-2</c:v>
                </c:pt>
                <c:pt idx="8">
                  <c:v>4.5308628498400699E-2</c:v>
                </c:pt>
                <c:pt idx="9">
                  <c:v>4.3480809252535391E-2</c:v>
                </c:pt>
                <c:pt idx="10">
                  <c:v>4.5835798222545542E-2</c:v>
                </c:pt>
                <c:pt idx="11">
                  <c:v>6.4786864075588382E-2</c:v>
                </c:pt>
                <c:pt idx="12">
                  <c:v>4.9671070881372237E-2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F1A-9A6F-866DE0D9059B}"/>
            </c:ext>
          </c:extLst>
        </c:ser>
        <c:ser>
          <c:idx val="1"/>
          <c:order val="1"/>
          <c:tx>
            <c:strRef>
              <c:f>'Príloha 5'!$M$11:$O$11</c:f>
              <c:strCache>
                <c:ptCount val="3"/>
                <c:pt idx="0">
                  <c:v>Obilniny</c:v>
                </c:pt>
              </c:strCache>
            </c:strRef>
          </c:tx>
          <c:spPr>
            <a:solidFill>
              <a:schemeClr val="accent5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5'!$P$11:$AB$11</c:f>
              <c:numCache>
                <c:formatCode>0.0%</c:formatCode>
                <c:ptCount val="13"/>
                <c:pt idx="0">
                  <c:v>0.18492684554804081</c:v>
                </c:pt>
                <c:pt idx="1">
                  <c:v>0.19471206495237797</c:v>
                </c:pt>
                <c:pt idx="2">
                  <c:v>0.15901699778739858</c:v>
                </c:pt>
                <c:pt idx="3">
                  <c:v>0.16486113871695895</c:v>
                </c:pt>
                <c:pt idx="4">
                  <c:v>0.19581965573127713</c:v>
                </c:pt>
                <c:pt idx="5">
                  <c:v>0.22568179555542545</c:v>
                </c:pt>
                <c:pt idx="6">
                  <c:v>0.22478042061486567</c:v>
                </c:pt>
                <c:pt idx="7">
                  <c:v>0.22272696899632771</c:v>
                </c:pt>
                <c:pt idx="8">
                  <c:v>0.20366108864365545</c:v>
                </c:pt>
                <c:pt idx="9">
                  <c:v>0.21011894485285956</c:v>
                </c:pt>
                <c:pt idx="10">
                  <c:v>0.2369110921114421</c:v>
                </c:pt>
                <c:pt idx="11">
                  <c:v>0.23593077475561997</c:v>
                </c:pt>
                <c:pt idx="12">
                  <c:v>0.28611342189356992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0-4F1A-9A6F-866DE0D9059B}"/>
            </c:ext>
          </c:extLst>
        </c:ser>
        <c:ser>
          <c:idx val="2"/>
          <c:order val="2"/>
          <c:tx>
            <c:strRef>
              <c:f>'Príloha 5'!$M$12:$O$12</c:f>
              <c:strCache>
                <c:ptCount val="3"/>
                <c:pt idx="0">
                  <c:v>Mliečne výrobky a vajcia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5'!$P$12:$AB$12</c:f>
              <c:numCache>
                <c:formatCode>0.0%</c:formatCode>
                <c:ptCount val="13"/>
                <c:pt idx="0">
                  <c:v>0.12612784996657045</c:v>
                </c:pt>
                <c:pt idx="1">
                  <c:v>0.10424765998319806</c:v>
                </c:pt>
                <c:pt idx="2">
                  <c:v>7.8497100580443527E-2</c:v>
                </c:pt>
                <c:pt idx="3">
                  <c:v>0.10308688942370384</c:v>
                </c:pt>
                <c:pt idx="4">
                  <c:v>0.12347457395590712</c:v>
                </c:pt>
                <c:pt idx="5">
                  <c:v>0.1144813302792252</c:v>
                </c:pt>
                <c:pt idx="6">
                  <c:v>0.10361549800017825</c:v>
                </c:pt>
                <c:pt idx="7">
                  <c:v>0.11187767277906602</c:v>
                </c:pt>
                <c:pt idx="8">
                  <c:v>0.11303532596001392</c:v>
                </c:pt>
                <c:pt idx="9">
                  <c:v>0.10774096318349743</c:v>
                </c:pt>
                <c:pt idx="10">
                  <c:v>9.1057425670383454E-2</c:v>
                </c:pt>
                <c:pt idx="11">
                  <c:v>8.7498573139014477E-2</c:v>
                </c:pt>
                <c:pt idx="12">
                  <c:v>9.0319373921881926E-2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0-4F1A-9A6F-866DE0D9059B}"/>
            </c:ext>
          </c:extLst>
        </c:ser>
        <c:ser>
          <c:idx val="3"/>
          <c:order val="3"/>
          <c:tx>
            <c:strRef>
              <c:f>'Príloha 5'!$M$13:$O$13</c:f>
              <c:strCache>
                <c:ptCount val="3"/>
                <c:pt idx="0">
                  <c:v>Tuky a oleje</c:v>
                </c:pt>
              </c:strCache>
            </c:strRef>
          </c:tx>
          <c:spPr>
            <a:solidFill>
              <a:schemeClr val="accent5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5'!$P$13:$AB$13</c:f>
              <c:numCache>
                <c:formatCode>0.0%</c:formatCode>
                <c:ptCount val="13"/>
                <c:pt idx="0">
                  <c:v>2.8963923376275378E-2</c:v>
                </c:pt>
                <c:pt idx="1">
                  <c:v>4.7608132364128856E-2</c:v>
                </c:pt>
                <c:pt idx="2">
                  <c:v>9.0407233847181967E-2</c:v>
                </c:pt>
                <c:pt idx="3">
                  <c:v>7.6067650011583901E-2</c:v>
                </c:pt>
                <c:pt idx="4">
                  <c:v>5.8923584498715556E-2</c:v>
                </c:pt>
                <c:pt idx="5">
                  <c:v>5.0669600047545692E-2</c:v>
                </c:pt>
                <c:pt idx="6">
                  <c:v>3.9160660753990391E-2</c:v>
                </c:pt>
                <c:pt idx="7">
                  <c:v>1.6264659038384335E-2</c:v>
                </c:pt>
                <c:pt idx="8">
                  <c:v>1.4633844971865715E-2</c:v>
                </c:pt>
                <c:pt idx="9">
                  <c:v>1.4489466432243648E-2</c:v>
                </c:pt>
                <c:pt idx="10">
                  <c:v>4.8516976343771868E-2</c:v>
                </c:pt>
                <c:pt idx="11">
                  <c:v>4.238902095440554E-2</c:v>
                </c:pt>
                <c:pt idx="12">
                  <c:v>4.2487769070800201E-2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0-4F1A-9A6F-866DE0D9059B}"/>
            </c:ext>
          </c:extLst>
        </c:ser>
        <c:ser>
          <c:idx val="4"/>
          <c:order val="4"/>
          <c:tx>
            <c:strRef>
              <c:f>'Príloha 5'!$M$14:$O$14</c:f>
              <c:strCache>
                <c:ptCount val="3"/>
                <c:pt idx="0">
                  <c:v>Ovocie a zelenina</c:v>
                </c:pt>
              </c:strCache>
            </c:strRef>
          </c:tx>
          <c:spPr>
            <a:solidFill>
              <a:schemeClr val="accent5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5'!$P$14:$AB$14</c:f>
              <c:numCache>
                <c:formatCode>0.0%</c:formatCode>
                <c:ptCount val="13"/>
                <c:pt idx="0">
                  <c:v>7.285397848923883E-2</c:v>
                </c:pt>
                <c:pt idx="1">
                  <c:v>5.7640843723569889E-2</c:v>
                </c:pt>
                <c:pt idx="2">
                  <c:v>4.8911572192154251E-2</c:v>
                </c:pt>
                <c:pt idx="3">
                  <c:v>5.2889456619854183E-2</c:v>
                </c:pt>
                <c:pt idx="4">
                  <c:v>6.3310122059295773E-2</c:v>
                </c:pt>
                <c:pt idx="5">
                  <c:v>6.8130205178086489E-2</c:v>
                </c:pt>
                <c:pt idx="6">
                  <c:v>6.8000667078194937E-2</c:v>
                </c:pt>
                <c:pt idx="7">
                  <c:v>7.3511044056362412E-2</c:v>
                </c:pt>
                <c:pt idx="8">
                  <c:v>7.757379618726977E-2</c:v>
                </c:pt>
                <c:pt idx="9">
                  <c:v>7.9383214138142491E-2</c:v>
                </c:pt>
                <c:pt idx="10">
                  <c:v>6.8349259667276757E-2</c:v>
                </c:pt>
                <c:pt idx="11">
                  <c:v>6.1408703242856202E-2</c:v>
                </c:pt>
                <c:pt idx="12">
                  <c:v>5.2079099446941772E-2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0-4F1A-9A6F-866DE0D9059B}"/>
            </c:ext>
          </c:extLst>
        </c:ser>
        <c:ser>
          <c:idx val="5"/>
          <c:order val="5"/>
          <c:tx>
            <c:strRef>
              <c:f>'Príloha 5'!$M$15:$O$15</c:f>
              <c:strCache>
                <c:ptCount val="3"/>
                <c:pt idx="0">
                  <c:v>Mäso a mäsové výrobky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5'!$P$15:$AB$15</c:f>
              <c:numCache>
                <c:formatCode>0.0%</c:formatCode>
                <c:ptCount val="13"/>
                <c:pt idx="0">
                  <c:v>8.9366939023692929E-2</c:v>
                </c:pt>
                <c:pt idx="1">
                  <c:v>6.9843356647319416E-2</c:v>
                </c:pt>
                <c:pt idx="2">
                  <c:v>6.7158713403411868E-2</c:v>
                </c:pt>
                <c:pt idx="3">
                  <c:v>6.9519641367331353E-2</c:v>
                </c:pt>
                <c:pt idx="4">
                  <c:v>8.2724975723946145E-2</c:v>
                </c:pt>
                <c:pt idx="5">
                  <c:v>8.1794534745891503E-2</c:v>
                </c:pt>
                <c:pt idx="6">
                  <c:v>7.7973678404090474E-2</c:v>
                </c:pt>
                <c:pt idx="7">
                  <c:v>6.9343762854898724E-2</c:v>
                </c:pt>
                <c:pt idx="8">
                  <c:v>8.9557910552198583E-2</c:v>
                </c:pt>
                <c:pt idx="9">
                  <c:v>9.2069008173669267E-2</c:v>
                </c:pt>
                <c:pt idx="10">
                  <c:v>6.8565558676127542E-2</c:v>
                </c:pt>
                <c:pt idx="11">
                  <c:v>6.0524732238328577E-2</c:v>
                </c:pt>
                <c:pt idx="12">
                  <c:v>6.0643468001533536E-2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0-4F1A-9A6F-866DE0D9059B}"/>
            </c:ext>
          </c:extLst>
        </c:ser>
        <c:ser>
          <c:idx val="6"/>
          <c:order val="6"/>
          <c:tx>
            <c:strRef>
              <c:f>'Príloha 5'!$M$16:$O$16</c:f>
              <c:strCache>
                <c:ptCount val="3"/>
                <c:pt idx="0">
                  <c:v>Ostatné potraviny</c:v>
                </c:pt>
              </c:strCache>
            </c:strRef>
          </c:tx>
          <c:spPr>
            <a:solidFill>
              <a:schemeClr val="accent5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5'!$P$16:$AB$16</c:f>
              <c:numCache>
                <c:formatCode>0.0%</c:formatCode>
                <c:ptCount val="13"/>
                <c:pt idx="0">
                  <c:v>0.34055229565094552</c:v>
                </c:pt>
                <c:pt idx="1">
                  <c:v>0.36555716271103361</c:v>
                </c:pt>
                <c:pt idx="2">
                  <c:v>0.35391339445793363</c:v>
                </c:pt>
                <c:pt idx="3">
                  <c:v>0.36347714678897919</c:v>
                </c:pt>
                <c:pt idx="4">
                  <c:v>0.33312303430673718</c:v>
                </c:pt>
                <c:pt idx="5">
                  <c:v>0.3301795965799536</c:v>
                </c:pt>
                <c:pt idx="6">
                  <c:v>0.373170595292586</c:v>
                </c:pt>
                <c:pt idx="7">
                  <c:v>0.38141736336256649</c:v>
                </c:pt>
                <c:pt idx="8">
                  <c:v>0.38136446442161664</c:v>
                </c:pt>
                <c:pt idx="9">
                  <c:v>0.37265611908708268</c:v>
                </c:pt>
                <c:pt idx="10">
                  <c:v>0.3701586837302841</c:v>
                </c:pt>
                <c:pt idx="11">
                  <c:v>0.3729605529032487</c:v>
                </c:pt>
                <c:pt idx="12">
                  <c:v>0.34693249100260654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0-4F1A-9A6F-866DE0D9059B}"/>
            </c:ext>
          </c:extLst>
        </c:ser>
        <c:ser>
          <c:idx val="7"/>
          <c:order val="7"/>
          <c:tx>
            <c:strRef>
              <c:f>'Príloha 5'!$M$17:$O$17</c:f>
              <c:strCache>
                <c:ptCount val="3"/>
                <c:pt idx="0">
                  <c:v>Cukor a med</c:v>
                </c:pt>
              </c:strCache>
            </c:strRef>
          </c:tx>
          <c:spPr>
            <a:solidFill>
              <a:schemeClr val="accent5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5'!$P$9:$AB$9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5'!$P$17:$AB$17</c:f>
              <c:numCache>
                <c:formatCode>0.0%</c:formatCode>
                <c:ptCount val="13"/>
                <c:pt idx="0">
                  <c:v>0.12317244673229495</c:v>
                </c:pt>
                <c:pt idx="1">
                  <c:v>0.11816606717091367</c:v>
                </c:pt>
                <c:pt idx="2">
                  <c:v>0.16323024415563339</c:v>
                </c:pt>
                <c:pt idx="3">
                  <c:v>0.13590339908518792</c:v>
                </c:pt>
                <c:pt idx="4">
                  <c:v>0.10316395898828797</c:v>
                </c:pt>
                <c:pt idx="5">
                  <c:v>8.7422071106069671E-2</c:v>
                </c:pt>
                <c:pt idx="6">
                  <c:v>7.6399733077078966E-2</c:v>
                </c:pt>
                <c:pt idx="7">
                  <c:v>8.9244176574429623E-2</c:v>
                </c:pt>
                <c:pt idx="8">
                  <c:v>7.4864940764979238E-2</c:v>
                </c:pt>
                <c:pt idx="9">
                  <c:v>8.0061474879969521E-2</c:v>
                </c:pt>
                <c:pt idx="10">
                  <c:v>7.0605205578168642E-2</c:v>
                </c:pt>
                <c:pt idx="11">
                  <c:v>7.4500778690938116E-2</c:v>
                </c:pt>
                <c:pt idx="12">
                  <c:v>7.1753305781293894E-2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40-4F1A-9A6F-866DE0D9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2276608"/>
        <c:axId val="552283680"/>
      </c:barChart>
      <c:catAx>
        <c:axId val="5522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552283680"/>
        <c:crosses val="autoZero"/>
        <c:auto val="1"/>
        <c:lblAlgn val="ctr"/>
        <c:lblOffset val="100"/>
        <c:noMultiLvlLbl val="0"/>
      </c:catAx>
      <c:valAx>
        <c:axId val="5522836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5522766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38715277777774"/>
          <c:y val="5.7349722222222226E-2"/>
          <c:w val="0.17007725694444448"/>
          <c:h val="0.91785621589137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34085592243845E-2"/>
          <c:y val="4.2520138888888892E-2"/>
          <c:w val="0.7270081597222221"/>
          <c:h val="0.85683506944444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'Príloha 5'!$M$29:$O$29</c:f>
              <c:strCache>
                <c:ptCount val="3"/>
                <c:pt idx="0">
                  <c:v>Nápoje</c:v>
                </c:pt>
              </c:strCache>
            </c:strRef>
          </c:tx>
          <c:spPr>
            <a:solidFill>
              <a:schemeClr val="accent3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5'!$P$29:$AB$29</c:f>
              <c:numCache>
                <c:formatCode>0.0%</c:formatCode>
                <c:ptCount val="13"/>
                <c:pt idx="0">
                  <c:v>9.5219454332955186E-2</c:v>
                </c:pt>
                <c:pt idx="1">
                  <c:v>8.7774750522393488E-2</c:v>
                </c:pt>
                <c:pt idx="2">
                  <c:v>7.297275228686885E-2</c:v>
                </c:pt>
                <c:pt idx="3">
                  <c:v>8.6400175434068055E-2</c:v>
                </c:pt>
                <c:pt idx="4">
                  <c:v>9.5554520142508079E-2</c:v>
                </c:pt>
                <c:pt idx="5">
                  <c:v>9.6130246205871558E-2</c:v>
                </c:pt>
                <c:pt idx="6">
                  <c:v>9.521029831010859E-2</c:v>
                </c:pt>
                <c:pt idx="7">
                  <c:v>9.7310590727768459E-2</c:v>
                </c:pt>
                <c:pt idx="8">
                  <c:v>0.10850877488545937</c:v>
                </c:pt>
                <c:pt idx="9">
                  <c:v>0.10323624898521852</c:v>
                </c:pt>
                <c:pt idx="10">
                  <c:v>9.9415867472132866E-2</c:v>
                </c:pt>
                <c:pt idx="11">
                  <c:v>9.1965247928166127E-2</c:v>
                </c:pt>
                <c:pt idx="12">
                  <c:v>8.1408075448069842E-2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F-4BFE-9D26-2BF1F224D922}"/>
            </c:ext>
          </c:extLst>
        </c:ser>
        <c:ser>
          <c:idx val="1"/>
          <c:order val="1"/>
          <c:tx>
            <c:strRef>
              <c:f>'Príloha 5'!$M$30:$O$30</c:f>
              <c:strCache>
                <c:ptCount val="3"/>
                <c:pt idx="0">
                  <c:v>Obilniny</c:v>
                </c:pt>
              </c:strCache>
            </c:strRef>
          </c:tx>
          <c:spPr>
            <a:solidFill>
              <a:schemeClr val="accent3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5'!$P$30:$AB$30</c:f>
              <c:numCache>
                <c:formatCode>0.0%</c:formatCode>
                <c:ptCount val="13"/>
                <c:pt idx="0">
                  <c:v>0.1188437373395856</c:v>
                </c:pt>
                <c:pt idx="1">
                  <c:v>0.12488918754998697</c:v>
                </c:pt>
                <c:pt idx="2">
                  <c:v>0.11067709443268739</c:v>
                </c:pt>
                <c:pt idx="3">
                  <c:v>0.10466477686758853</c:v>
                </c:pt>
                <c:pt idx="4">
                  <c:v>0.10660879980326493</c:v>
                </c:pt>
                <c:pt idx="5">
                  <c:v>0.11188150172045795</c:v>
                </c:pt>
                <c:pt idx="6">
                  <c:v>0.10376866614248774</c:v>
                </c:pt>
                <c:pt idx="7">
                  <c:v>0.10493796628757347</c:v>
                </c:pt>
                <c:pt idx="8">
                  <c:v>0.10981877812890843</c:v>
                </c:pt>
                <c:pt idx="9">
                  <c:v>0.1143889321323399</c:v>
                </c:pt>
                <c:pt idx="10">
                  <c:v>0.11326429295773476</c:v>
                </c:pt>
                <c:pt idx="11">
                  <c:v>0.11640165715012704</c:v>
                </c:pt>
                <c:pt idx="12">
                  <c:v>0.132407964911812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F-4BFE-9D26-2BF1F224D922}"/>
            </c:ext>
          </c:extLst>
        </c:ser>
        <c:ser>
          <c:idx val="2"/>
          <c:order val="2"/>
          <c:tx>
            <c:strRef>
              <c:f>'Príloha 5'!$M$31:$O$31</c:f>
              <c:strCache>
                <c:ptCount val="3"/>
                <c:pt idx="0">
                  <c:v>Mliečne výrobky a vajcia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5'!$P$31:$AB$31</c:f>
              <c:numCache>
                <c:formatCode>0.0%</c:formatCode>
                <c:ptCount val="13"/>
                <c:pt idx="0">
                  <c:v>0.10769680802716189</c:v>
                </c:pt>
                <c:pt idx="1">
                  <c:v>8.6729963551002182E-2</c:v>
                </c:pt>
                <c:pt idx="2">
                  <c:v>7.7441506450879147E-2</c:v>
                </c:pt>
                <c:pt idx="3">
                  <c:v>9.29857920907739E-2</c:v>
                </c:pt>
                <c:pt idx="4">
                  <c:v>9.9627153188247553E-2</c:v>
                </c:pt>
                <c:pt idx="5">
                  <c:v>9.1777884835163082E-2</c:v>
                </c:pt>
                <c:pt idx="6">
                  <c:v>9.1545262488078621E-2</c:v>
                </c:pt>
                <c:pt idx="7">
                  <c:v>0.10495513170118052</c:v>
                </c:pt>
                <c:pt idx="8">
                  <c:v>9.6925460502636535E-2</c:v>
                </c:pt>
                <c:pt idx="9">
                  <c:v>9.831169058775456E-2</c:v>
                </c:pt>
                <c:pt idx="10">
                  <c:v>0.10034877394267355</c:v>
                </c:pt>
                <c:pt idx="11">
                  <c:v>0.10279128040165662</c:v>
                </c:pt>
                <c:pt idx="12">
                  <c:v>0.13292759282068242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FF-4BFE-9D26-2BF1F224D922}"/>
            </c:ext>
          </c:extLst>
        </c:ser>
        <c:ser>
          <c:idx val="3"/>
          <c:order val="3"/>
          <c:tx>
            <c:strRef>
              <c:f>'Príloha 5'!$M$32:$O$32</c:f>
              <c:strCache>
                <c:ptCount val="3"/>
                <c:pt idx="0">
                  <c:v>Tuky a oleje</c:v>
                </c:pt>
              </c:strCache>
            </c:strRef>
          </c:tx>
          <c:spPr>
            <a:solidFill>
              <a:schemeClr val="accent3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5'!$P$32:$AB$32</c:f>
              <c:numCache>
                <c:formatCode>0.0%</c:formatCode>
                <c:ptCount val="13"/>
                <c:pt idx="0">
                  <c:v>5.3622108532278077E-2</c:v>
                </c:pt>
                <c:pt idx="1">
                  <c:v>7.2606936554537788E-2</c:v>
                </c:pt>
                <c:pt idx="2">
                  <c:v>0.10082748558607506</c:v>
                </c:pt>
                <c:pt idx="3">
                  <c:v>8.8454774875423497E-2</c:v>
                </c:pt>
                <c:pt idx="4">
                  <c:v>7.1102021982492186E-2</c:v>
                </c:pt>
                <c:pt idx="5">
                  <c:v>5.9166632193716741E-2</c:v>
                </c:pt>
                <c:pt idx="6">
                  <c:v>5.2283714890748359E-2</c:v>
                </c:pt>
                <c:pt idx="7">
                  <c:v>4.2431867047261422E-2</c:v>
                </c:pt>
                <c:pt idx="8">
                  <c:v>4.0255076163656804E-2</c:v>
                </c:pt>
                <c:pt idx="9">
                  <c:v>3.551249643723093E-2</c:v>
                </c:pt>
                <c:pt idx="10">
                  <c:v>3.5007313499385712E-2</c:v>
                </c:pt>
                <c:pt idx="11">
                  <c:v>4.2502658951124685E-2</c:v>
                </c:pt>
                <c:pt idx="12">
                  <c:v>6.1275809390301812E-2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FF-4BFE-9D26-2BF1F224D922}"/>
            </c:ext>
          </c:extLst>
        </c:ser>
        <c:ser>
          <c:idx val="4"/>
          <c:order val="4"/>
          <c:tx>
            <c:strRef>
              <c:f>'Príloha 5'!$M$33:$O$33</c:f>
              <c:strCache>
                <c:ptCount val="3"/>
                <c:pt idx="0">
                  <c:v>Ovocie a zelenina</c:v>
                </c:pt>
              </c:strCache>
            </c:strRef>
          </c:tx>
          <c:spPr>
            <a:solidFill>
              <a:schemeClr val="accent3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5'!$P$33:$AB$33</c:f>
              <c:numCache>
                <c:formatCode>0.0%</c:formatCode>
                <c:ptCount val="13"/>
                <c:pt idx="0">
                  <c:v>0.18865348021804804</c:v>
                </c:pt>
                <c:pt idx="1">
                  <c:v>0.17136177267404498</c:v>
                </c:pt>
                <c:pt idx="2">
                  <c:v>0.15742617167678891</c:v>
                </c:pt>
                <c:pt idx="3">
                  <c:v>0.17112101972375754</c:v>
                </c:pt>
                <c:pt idx="4">
                  <c:v>0.18732632812938085</c:v>
                </c:pt>
                <c:pt idx="5">
                  <c:v>0.19621883839200424</c:v>
                </c:pt>
                <c:pt idx="6">
                  <c:v>0.19823567626094199</c:v>
                </c:pt>
                <c:pt idx="7">
                  <c:v>0.19340897058810877</c:v>
                </c:pt>
                <c:pt idx="8">
                  <c:v>0.1925307573918833</c:v>
                </c:pt>
                <c:pt idx="9">
                  <c:v>0.20371125820316385</c:v>
                </c:pt>
                <c:pt idx="10">
                  <c:v>0.20669052889521558</c:v>
                </c:pt>
                <c:pt idx="11">
                  <c:v>0.19770939145549593</c:v>
                </c:pt>
                <c:pt idx="12">
                  <c:v>0.16897913551366689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FF-4BFE-9D26-2BF1F224D922}"/>
            </c:ext>
          </c:extLst>
        </c:ser>
        <c:ser>
          <c:idx val="5"/>
          <c:order val="5"/>
          <c:tx>
            <c:strRef>
              <c:f>'Príloha 5'!$M$34:$O$34</c:f>
              <c:strCache>
                <c:ptCount val="3"/>
                <c:pt idx="0">
                  <c:v>Mäso a mäsové výrobky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5'!$P$34:$AB$34</c:f>
              <c:numCache>
                <c:formatCode>0.0%</c:formatCode>
                <c:ptCount val="13"/>
                <c:pt idx="0">
                  <c:v>0.15341680705119559</c:v>
                </c:pt>
                <c:pt idx="1">
                  <c:v>0.15299072810835979</c:v>
                </c:pt>
                <c:pt idx="2">
                  <c:v>0.1472071015527244</c:v>
                </c:pt>
                <c:pt idx="3">
                  <c:v>0.15605888425079925</c:v>
                </c:pt>
                <c:pt idx="4">
                  <c:v>0.15418761900891917</c:v>
                </c:pt>
                <c:pt idx="5">
                  <c:v>0.15219615730167116</c:v>
                </c:pt>
                <c:pt idx="6">
                  <c:v>0.16416228138862815</c:v>
                </c:pt>
                <c:pt idx="7">
                  <c:v>0.1783699112071406</c:v>
                </c:pt>
                <c:pt idx="8">
                  <c:v>0.18172484319160576</c:v>
                </c:pt>
                <c:pt idx="9">
                  <c:v>0.18821695974911071</c:v>
                </c:pt>
                <c:pt idx="10">
                  <c:v>0.18498682693930388</c:v>
                </c:pt>
                <c:pt idx="11">
                  <c:v>0.16498834687735572</c:v>
                </c:pt>
                <c:pt idx="12">
                  <c:v>0.15741555183592626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FF-4BFE-9D26-2BF1F224D922}"/>
            </c:ext>
          </c:extLst>
        </c:ser>
        <c:ser>
          <c:idx val="6"/>
          <c:order val="6"/>
          <c:tx>
            <c:strRef>
              <c:f>'Príloha 5'!$M$35:$O$35</c:f>
              <c:strCache>
                <c:ptCount val="3"/>
                <c:pt idx="0">
                  <c:v>Ostatné potraviny</c:v>
                </c:pt>
              </c:strCache>
            </c:strRef>
          </c:tx>
          <c:spPr>
            <a:solidFill>
              <a:schemeClr val="accent3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5'!$P$35:$AB$35</c:f>
              <c:numCache>
                <c:formatCode>0.0%</c:formatCode>
                <c:ptCount val="13"/>
                <c:pt idx="0">
                  <c:v>0.207799847545485</c:v>
                </c:pt>
                <c:pt idx="1">
                  <c:v>0.23570254077198174</c:v>
                </c:pt>
                <c:pt idx="2">
                  <c:v>0.25204123430126057</c:v>
                </c:pt>
                <c:pt idx="3">
                  <c:v>0.24422707857491588</c:v>
                </c:pt>
                <c:pt idx="4">
                  <c:v>0.24699140741489739</c:v>
                </c:pt>
                <c:pt idx="5">
                  <c:v>0.26358040624224205</c:v>
                </c:pt>
                <c:pt idx="6">
                  <c:v>0.26668407805428113</c:v>
                </c:pt>
                <c:pt idx="7">
                  <c:v>0.25080662883790111</c:v>
                </c:pt>
                <c:pt idx="8">
                  <c:v>0.24468392757804275</c:v>
                </c:pt>
                <c:pt idx="9">
                  <c:v>0.23215064963084345</c:v>
                </c:pt>
                <c:pt idx="10">
                  <c:v>0.2365968914977272</c:v>
                </c:pt>
                <c:pt idx="11">
                  <c:v>0.25874441671009957</c:v>
                </c:pt>
                <c:pt idx="12">
                  <c:v>0.2422690199810934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FF-4BFE-9D26-2BF1F224D922}"/>
            </c:ext>
          </c:extLst>
        </c:ser>
        <c:ser>
          <c:idx val="7"/>
          <c:order val="7"/>
          <c:tx>
            <c:strRef>
              <c:f>'Príloha 5'!$M$36:$O$36</c:f>
              <c:strCache>
                <c:ptCount val="3"/>
                <c:pt idx="0">
                  <c:v>Cukor a med</c:v>
                </c:pt>
              </c:strCache>
            </c:strRef>
          </c:tx>
          <c:spPr>
            <a:solidFill>
              <a:schemeClr val="accent3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numRef>
              <c:f>'Príloha 5'!$P$28:$AB$28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'Príloha 5'!$P$36:$AB$36</c:f>
              <c:numCache>
                <c:formatCode>0.0%</c:formatCode>
                <c:ptCount val="13"/>
                <c:pt idx="0">
                  <c:v>7.4747756953290626E-2</c:v>
                </c:pt>
                <c:pt idx="1">
                  <c:v>6.7944120267693073E-2</c:v>
                </c:pt>
                <c:pt idx="2">
                  <c:v>8.1406653712715701E-2</c:v>
                </c:pt>
                <c:pt idx="3">
                  <c:v>5.6087498182673369E-2</c:v>
                </c:pt>
                <c:pt idx="4">
                  <c:v>3.860215033028986E-2</c:v>
                </c:pt>
                <c:pt idx="5">
                  <c:v>2.9048333108873219E-2</c:v>
                </c:pt>
                <c:pt idx="6">
                  <c:v>2.8110022464725416E-2</c:v>
                </c:pt>
                <c:pt idx="7">
                  <c:v>2.7778933603065686E-2</c:v>
                </c:pt>
                <c:pt idx="8">
                  <c:v>2.5552382157807051E-2</c:v>
                </c:pt>
                <c:pt idx="9">
                  <c:v>2.4471764274338115E-2</c:v>
                </c:pt>
                <c:pt idx="10">
                  <c:v>2.3689504795826464E-2</c:v>
                </c:pt>
                <c:pt idx="11">
                  <c:v>2.4897000525974301E-2</c:v>
                </c:pt>
                <c:pt idx="12">
                  <c:v>2.3316850098447403E-2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FF-4BFE-9D26-2BF1F224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0894224"/>
        <c:axId val="780898384"/>
      </c:barChart>
      <c:catAx>
        <c:axId val="78089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780898384"/>
        <c:crosses val="autoZero"/>
        <c:auto val="1"/>
        <c:lblAlgn val="ctr"/>
        <c:lblOffset val="100"/>
        <c:noMultiLvlLbl val="0"/>
      </c:catAx>
      <c:valAx>
        <c:axId val="7808983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780894224"/>
        <c:crosses val="autoZero"/>
        <c:crossBetween val="between"/>
        <c:majorUnit val="0.2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0.82457986111111126"/>
          <c:y val="4.9952824781539056E-2"/>
          <c:w val="0.16618177083333333"/>
          <c:h val="0.9280908585889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sz="1100" b="1"/>
              <a:t>Poľnohospodárstvo</a:t>
            </a:r>
          </a:p>
          <a:p>
            <a:pPr>
              <a:defRPr sz="1100" b="1"/>
            </a:pPr>
            <a:r>
              <a:rPr lang="sk-SK" sz="1100" b="1"/>
              <a:t>3 130 417 943 €</a:t>
            </a:r>
          </a:p>
        </c:rich>
      </c:tx>
      <c:layout>
        <c:manualLayout>
          <c:xMode val="edge"/>
          <c:yMode val="edge"/>
          <c:x val="0.22761788194444443"/>
          <c:y val="0.4528079861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7.4058816216611312E-2"/>
          <c:y val="3.8376768282492653E-2"/>
          <c:w val="0.56140787424968608"/>
          <c:h val="0.93375899911196747"/>
        </c:manualLayout>
      </c:layout>
      <c:doughnutChart>
        <c:varyColors val="1"/>
        <c:ser>
          <c:idx val="0"/>
          <c:order val="0"/>
          <c:tx>
            <c:strRef>
              <c:f>'Príloha 8'!$L$11:$L$19</c:f>
              <c:strCache>
                <c:ptCount val="9"/>
                <c:pt idx="0">
                  <c:v>Poľnohospodárstvo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59-4300-8E5F-459E989FCE11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59-4300-8E5F-459E989FCE11}"/>
              </c:ext>
            </c:extLst>
          </c:dPt>
          <c:dPt>
            <c:idx val="2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59-4300-8E5F-459E989FCE11}"/>
              </c:ext>
            </c:extLst>
          </c:dPt>
          <c:dPt>
            <c:idx val="3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59-4300-8E5F-459E989FCE11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59-4300-8E5F-459E989FCE11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659-4300-8E5F-459E989FCE11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659-4300-8E5F-459E989FCE11}"/>
              </c:ext>
            </c:extLst>
          </c:dPt>
          <c:dPt>
            <c:idx val="7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659-4300-8E5F-459E989FCE1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'Príloha 8'!$M$11:$Q$18</c:f>
              <c:multiLvlStrCache>
                <c:ptCount val="8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Chov hydiny</c:v>
                  </c:pt>
                  <c:pt idx="4">
                    <c:v>Chov ošípaných</c:v>
                  </c:pt>
                  <c:pt idx="5">
                    <c:v>Pestovanie zeleniny</c:v>
                  </c:pt>
                  <c:pt idx="6">
                    <c:v>Služby súvisiace s pestovaním plodín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01470</c:v>
                  </c:pt>
                  <c:pt idx="4">
                    <c:v>01460</c:v>
                  </c:pt>
                  <c:pt idx="5">
                    <c:v>01130</c:v>
                  </c:pt>
                  <c:pt idx="6">
                    <c:v>01610</c:v>
                  </c:pt>
                  <c:pt idx="7">
                    <c:v>Zvyšné triedy divízie poľnohospodárstva</c:v>
                  </c:pt>
                </c:lvl>
              </c:multiLvlStrCache>
            </c:multiLvlStrRef>
          </c:cat>
          <c:val>
            <c:numRef>
              <c:f>'Príloha 8'!$R$11:$R$18</c:f>
              <c:numCache>
                <c:formatCode>0.00%</c:formatCode>
                <c:ptCount val="8"/>
                <c:pt idx="0">
                  <c:v>0.30759217220599733</c:v>
                </c:pt>
                <c:pt idx="1">
                  <c:v>0.23091393071535304</c:v>
                </c:pt>
                <c:pt idx="2">
                  <c:v>0.11536319640881895</c:v>
                </c:pt>
                <c:pt idx="3">
                  <c:v>8.127154317170357E-2</c:v>
                </c:pt>
                <c:pt idx="4">
                  <c:v>5.3938538263738796E-2</c:v>
                </c:pt>
                <c:pt idx="5">
                  <c:v>5.2987856580273891E-2</c:v>
                </c:pt>
                <c:pt idx="6">
                  <c:v>4.00947002238672E-2</c:v>
                </c:pt>
                <c:pt idx="7">
                  <c:v>0.11783806243024719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59-4300-8E5F-459E989FCE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40451388888891"/>
          <c:y val="6.0159452631165039E-2"/>
          <c:w val="0.28792881944444443"/>
          <c:h val="0.88019949601696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sz="1100" b="1">
                <a:solidFill>
                  <a:schemeClr val="tx2"/>
                </a:solidFill>
              </a:rPr>
              <a:t>Výroba potravín</a:t>
            </a:r>
          </a:p>
          <a:p>
            <a:pPr>
              <a:defRPr sz="1100" b="1"/>
            </a:pPr>
            <a:r>
              <a:rPr lang="sk-SK" sz="1100" b="1">
                <a:solidFill>
                  <a:schemeClr val="tx2"/>
                </a:solidFill>
              </a:rPr>
              <a:t>5 653 309 832 €</a:t>
            </a:r>
          </a:p>
        </c:rich>
      </c:tx>
      <c:layout>
        <c:manualLayout>
          <c:xMode val="edge"/>
          <c:yMode val="edge"/>
          <c:x val="0.25685156250000002"/>
          <c:y val="0.44742534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7.7225694444444437E-2"/>
          <c:y val="3.8376736111111108E-2"/>
          <c:w val="0.56140787424968608"/>
          <c:h val="0.93375899911196747"/>
        </c:manualLayout>
      </c:layout>
      <c:doughnutChart>
        <c:varyColors val="1"/>
        <c:ser>
          <c:idx val="0"/>
          <c:order val="0"/>
          <c:tx>
            <c:strRef>
              <c:f>'Príloha 8'!$L$26:$L$40</c:f>
              <c:strCache>
                <c:ptCount val="15"/>
                <c:pt idx="0">
                  <c:v>Výroba potravín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52-4A15-99EB-4462827D6EBA}"/>
              </c:ext>
            </c:extLst>
          </c:dPt>
          <c:dPt>
            <c:idx val="1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52-4A15-99EB-4462827D6EBA}"/>
              </c:ext>
            </c:extLst>
          </c:dPt>
          <c:dPt>
            <c:idx val="2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652-4A15-99EB-4462827D6EBA}"/>
              </c:ext>
            </c:extLst>
          </c:dPt>
          <c:dPt>
            <c:idx val="3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52-4A15-99EB-4462827D6EBA}"/>
              </c:ext>
            </c:extLst>
          </c:dPt>
          <c:dPt>
            <c:idx val="4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52-4A15-99EB-4462827D6EBA}"/>
              </c:ext>
            </c:extLst>
          </c:dPt>
          <c:dPt>
            <c:idx val="5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652-4A15-99EB-4462827D6EBA}"/>
              </c:ext>
            </c:extLst>
          </c:dPt>
          <c:dPt>
            <c:idx val="6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652-4A15-99EB-4462827D6EBA}"/>
              </c:ext>
            </c:extLst>
          </c:dPt>
          <c:dPt>
            <c:idx val="7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652-4A15-99EB-4462827D6EBA}"/>
              </c:ext>
            </c:extLst>
          </c:dPt>
          <c:dPt>
            <c:idx val="8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652-4A15-99EB-4462827D6EBA}"/>
              </c:ext>
            </c:extLst>
          </c:dPt>
          <c:dPt>
            <c:idx val="9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652-4A15-99EB-4462827D6EBA}"/>
              </c:ext>
            </c:extLst>
          </c:dPt>
          <c:dPt>
            <c:idx val="10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652-4A15-99EB-4462827D6EBA}"/>
              </c:ext>
            </c:extLst>
          </c:dPt>
          <c:dPt>
            <c:idx val="11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652-4A15-99EB-4462827D6EBA}"/>
              </c:ext>
            </c:extLst>
          </c:dPt>
          <c:dPt>
            <c:idx val="12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652-4A15-99EB-4462827D6EBA}"/>
              </c:ext>
            </c:extLst>
          </c:dPt>
          <c:dPt>
            <c:idx val="1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652-4A15-99EB-4462827D6EBA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'Príloha 8'!$M$26:$Q$39</c:f>
              <c:multiLvlStrCache>
                <c:ptCount val="14"/>
                <c:lvl>
                  <c:pt idx="0">
                    <c:v>Prevádzka mliekarní</c:v>
                  </c:pt>
                  <c:pt idx="1">
                    <c:v>Spracovanie mäsových výrobkov</c:v>
                  </c:pt>
                  <c:pt idx="2">
                    <c:v>Výroba ostatných potravín</c:v>
                  </c:pt>
                  <c:pt idx="3">
                    <c:v>Výroba chleba a pečiva</c:v>
                  </c:pt>
                  <c:pt idx="4">
                    <c:v>Spracovanie a konzervovanie mäsa</c:v>
                  </c:pt>
                  <c:pt idx="5">
                    <c:v>Výroba trvanlivého pečiva</c:v>
                  </c:pt>
                  <c:pt idx="6">
                    <c:v>Výroba olejov a tukov</c:v>
                  </c:pt>
                  <c:pt idx="7">
                    <c:v>Spracovanie ovocia a zeleniny</c:v>
                  </c:pt>
                  <c:pt idx="8">
                    <c:v>Výroba cukroviniek</c:v>
                  </c:pt>
                  <c:pt idx="9">
                    <c:v>Výroba cukru</c:v>
                  </c:pt>
                  <c:pt idx="10">
                    <c:v>Spracovanie hydinového mäsa</c:v>
                  </c:pt>
                  <c:pt idx="11">
                    <c:v>Výroba mlynských výrobkov</c:v>
                  </c:pt>
                  <c:pt idx="12">
                    <c:v>Výroba škrobových výrobkov</c:v>
                  </c:pt>
                </c:lvl>
                <c:lvl>
                  <c:pt idx="0">
                    <c:v>10510</c:v>
                  </c:pt>
                  <c:pt idx="1">
                    <c:v>10130</c:v>
                  </c:pt>
                  <c:pt idx="2">
                    <c:v>10890</c:v>
                  </c:pt>
                  <c:pt idx="3">
                    <c:v>10710</c:v>
                  </c:pt>
                  <c:pt idx="4">
                    <c:v>10110</c:v>
                  </c:pt>
                  <c:pt idx="5">
                    <c:v>10720</c:v>
                  </c:pt>
                  <c:pt idx="6">
                    <c:v>10410</c:v>
                  </c:pt>
                  <c:pt idx="7">
                    <c:v>10390</c:v>
                  </c:pt>
                  <c:pt idx="8">
                    <c:v>10820</c:v>
                  </c:pt>
                  <c:pt idx="9">
                    <c:v>10810</c:v>
                  </c:pt>
                  <c:pt idx="10">
                    <c:v>10120</c:v>
                  </c:pt>
                  <c:pt idx="11">
                    <c:v>10610</c:v>
                  </c:pt>
                  <c:pt idx="12">
                    <c:v>10620</c:v>
                  </c:pt>
                  <c:pt idx="13">
                    <c:v>Zvyšné triedy divízie výroby potravín</c:v>
                  </c:pt>
                </c:lvl>
              </c:multiLvlStrCache>
            </c:multiLvlStrRef>
          </c:cat>
          <c:val>
            <c:numRef>
              <c:f>'Príloha 8'!$R$26:$R$39</c:f>
              <c:numCache>
                <c:formatCode>0.00%</c:formatCode>
                <c:ptCount val="14"/>
                <c:pt idx="0">
                  <c:v>0.17314306664379545</c:v>
                </c:pt>
                <c:pt idx="1">
                  <c:v>0.13435256099015094</c:v>
                </c:pt>
                <c:pt idx="2">
                  <c:v>0.13226955663518991</c:v>
                </c:pt>
                <c:pt idx="3">
                  <c:v>9.6223101362826566E-2</c:v>
                </c:pt>
                <c:pt idx="4">
                  <c:v>7.6423924539644791E-2</c:v>
                </c:pt>
                <c:pt idx="5">
                  <c:v>5.0786382585089489E-2</c:v>
                </c:pt>
                <c:pt idx="6">
                  <c:v>4.5900164277428199E-2</c:v>
                </c:pt>
                <c:pt idx="7">
                  <c:v>4.4460974273380319E-2</c:v>
                </c:pt>
                <c:pt idx="8">
                  <c:v>4.1475681497726909E-2</c:v>
                </c:pt>
                <c:pt idx="9">
                  <c:v>4.1433349128351823E-2</c:v>
                </c:pt>
                <c:pt idx="10">
                  <c:v>4.0249248274351432E-2</c:v>
                </c:pt>
                <c:pt idx="11">
                  <c:v>3.4226507258588904E-2</c:v>
                </c:pt>
                <c:pt idx="12">
                  <c:v>2.8627868064811914E-2</c:v>
                </c:pt>
                <c:pt idx="13">
                  <c:v>6.0427614468663356E-2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652-4A15-99EB-4462827D6E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378246527777768"/>
          <c:y val="2.9890228507220513E-2"/>
          <c:w val="0.39621753472222215"/>
          <c:h val="0.94410104347932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sz="1100" b="1"/>
              <a:t>Výroba nápojov</a:t>
            </a:r>
          </a:p>
          <a:p>
            <a:pPr>
              <a:defRPr sz="1100" b="1"/>
            </a:pPr>
            <a:r>
              <a:rPr lang="sk-SK" sz="1100" b="1"/>
              <a:t>1 018 584 571 €</a:t>
            </a:r>
          </a:p>
        </c:rich>
      </c:tx>
      <c:layout>
        <c:manualLayout>
          <c:xMode val="edge"/>
          <c:yMode val="edge"/>
          <c:x val="0.25203211805555553"/>
          <c:y val="0.44538854166666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7.4058816216611312E-2"/>
          <c:y val="3.8376768282492653E-2"/>
          <c:w val="0.56140787424968608"/>
          <c:h val="0.93375899911196747"/>
        </c:manualLayout>
      </c:layout>
      <c:doughnutChart>
        <c:varyColors val="1"/>
        <c:ser>
          <c:idx val="0"/>
          <c:order val="0"/>
          <c:tx>
            <c:strRef>
              <c:f>'Príloha 8'!$L$48:$L$54</c:f>
              <c:strCache>
                <c:ptCount val="7"/>
                <c:pt idx="0">
                  <c:v>Výroba nápojov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AB-4BBC-A717-63C3BD8A98B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AB-4BBC-A717-63C3BD8A98B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AB-4BBC-A717-63C3BD8A98B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AB-4BBC-A717-63C3BD8A98B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AB-4BBC-A717-63C3BD8A98B2}"/>
              </c:ext>
            </c:extLst>
          </c:dPt>
          <c:dPt>
            <c:idx val="5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AB-4BBC-A717-63C3BD8A98B2}"/>
              </c:ext>
            </c:extLst>
          </c:dPt>
          <c:dPt>
            <c:idx val="6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AB-4BBC-A717-63C3BD8A98B2}"/>
              </c:ext>
            </c:extLst>
          </c:dPt>
          <c:dPt>
            <c:idx val="7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8AB-4BBC-A717-63C3BD8A98B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'Príloha 8'!$M$48:$Q$53</c:f>
              <c:multiLvlStrCache>
                <c:ptCount val="6"/>
                <c:lvl>
                  <c:pt idx="0">
                    <c:v>Výroba piva</c:v>
                  </c:pt>
                  <c:pt idx="1">
                    <c:v>Výroba nealkoholických nápojov</c:v>
                  </c:pt>
                  <c:pt idx="2">
                    <c:v>Výroba sladu</c:v>
                  </c:pt>
                  <c:pt idx="3">
                    <c:v>Výroba hroznového vína</c:v>
                  </c:pt>
                  <c:pt idx="4">
                    <c:v>Destilovanie úprava a miešanie alkoholu</c:v>
                  </c:pt>
                </c:lvl>
                <c:lvl>
                  <c:pt idx="0">
                    <c:v>11050</c:v>
                  </c:pt>
                  <c:pt idx="1">
                    <c:v>11070</c:v>
                  </c:pt>
                  <c:pt idx="2">
                    <c:v>11060</c:v>
                  </c:pt>
                  <c:pt idx="3">
                    <c:v>11020</c:v>
                  </c:pt>
                  <c:pt idx="4">
                    <c:v>11010</c:v>
                  </c:pt>
                  <c:pt idx="5">
                    <c:v>Zvyšné triedy divízie výroby nápojov</c:v>
                  </c:pt>
                </c:lvl>
              </c:multiLvlStrCache>
            </c:multiLvlStrRef>
          </c:cat>
          <c:val>
            <c:numRef>
              <c:f>'Príloha 8'!$R$48:$R$53</c:f>
              <c:numCache>
                <c:formatCode>0.00%</c:formatCode>
                <c:ptCount val="6"/>
                <c:pt idx="0">
                  <c:v>0.31700216378007556</c:v>
                </c:pt>
                <c:pt idx="1">
                  <c:v>0.22664545740502876</c:v>
                </c:pt>
                <c:pt idx="2">
                  <c:v>0.18629656132892672</c:v>
                </c:pt>
                <c:pt idx="3">
                  <c:v>0.14383719150208885</c:v>
                </c:pt>
                <c:pt idx="4">
                  <c:v>0.12310802123862133</c:v>
                </c:pt>
                <c:pt idx="5">
                  <c:v>3.1106047452588007E-3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8AB-4BBC-A717-63C3BD8A98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33159722222212"/>
          <c:y val="6.0159452631165039E-2"/>
          <c:w val="0.3210017361111111"/>
          <c:h val="0.88019949601696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sz="1100" b="1"/>
              <a:t>Veľkoobchod</a:t>
            </a:r>
          </a:p>
          <a:p>
            <a:pPr>
              <a:defRPr sz="1100" b="1"/>
            </a:pPr>
            <a:r>
              <a:rPr lang="sk-SK" sz="1100" b="1"/>
              <a:t>7 980 856 266 €</a:t>
            </a:r>
          </a:p>
        </c:rich>
      </c:tx>
      <c:layout>
        <c:manualLayout>
          <c:xMode val="edge"/>
          <c:yMode val="edge"/>
          <c:x val="0.25933940972222225"/>
          <c:y val="0.44839826388888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7.4058816216611312E-2"/>
          <c:y val="3.8376768282492653E-2"/>
          <c:w val="0.56140787424968608"/>
          <c:h val="0.93375899911196747"/>
        </c:manualLayout>
      </c:layout>
      <c:doughnutChart>
        <c:varyColors val="1"/>
        <c:ser>
          <c:idx val="0"/>
          <c:order val="0"/>
          <c:tx>
            <c:strRef>
              <c:f>'Príloha 8'!$L$65:$L$73</c:f>
              <c:strCache>
                <c:ptCount val="9"/>
                <c:pt idx="0">
                  <c:v>Veľkoobchod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43-4FDA-9718-9139B3C24CE4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43-4FDA-9718-9139B3C24CE4}"/>
              </c:ext>
            </c:extLst>
          </c:dPt>
          <c:dPt>
            <c:idx val="2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43-4FDA-9718-9139B3C24CE4}"/>
              </c:ext>
            </c:extLst>
          </c:dPt>
          <c:dPt>
            <c:idx val="3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43-4FDA-9718-9139B3C24CE4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43-4FDA-9718-9139B3C24CE4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43-4FDA-9718-9139B3C24CE4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43-4FDA-9718-9139B3C24CE4}"/>
              </c:ext>
            </c:extLst>
          </c:dPt>
          <c:dPt>
            <c:idx val="7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43-4FDA-9718-9139B3C24CE4}"/>
              </c:ext>
            </c:extLst>
          </c:dPt>
          <c:dLbls>
            <c:dLbl>
              <c:idx val="7"/>
              <c:layout>
                <c:manualLayout>
                  <c:x val="0"/>
                  <c:y val="-2.6458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43-4FDA-9718-9139B3C24CE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'Príloha 8'!$M$65:$Q$72</c:f>
              <c:multiLvlStrCache>
                <c:ptCount val="8"/>
                <c:lvl>
                  <c:pt idx="0">
                    <c:v>Nešpecializovaný veľkoobchod s potravinami</c:v>
                  </c:pt>
                  <c:pt idx="1">
                    <c:v>Veľkoobchod s poľnohospodárskymi surovinami</c:v>
                  </c:pt>
                  <c:pt idx="2">
                    <c:v>Veľkoobchod s nápojmi</c:v>
                  </c:pt>
                  <c:pt idx="3">
                    <c:v>Veľkoobchod s ovocím a zeleninou</c:v>
                  </c:pt>
                  <c:pt idx="4">
                    <c:v>Veľkoobchod s inými potravinami</c:v>
                  </c:pt>
                  <c:pt idx="5">
                    <c:v>Veľkoobchod s mliečnymi produktmi</c:v>
                  </c:pt>
                  <c:pt idx="6">
                    <c:v>Veľkoobchod s cukrom a cukrovinkami</c:v>
                  </c:pt>
                </c:lvl>
                <c:lvl>
                  <c:pt idx="0">
                    <c:v>46390</c:v>
                  </c:pt>
                  <c:pt idx="1">
                    <c:v>46210</c:v>
                  </c:pt>
                  <c:pt idx="2">
                    <c:v>46340</c:v>
                  </c:pt>
                  <c:pt idx="3">
                    <c:v>46310</c:v>
                  </c:pt>
                  <c:pt idx="4">
                    <c:v>46380</c:v>
                  </c:pt>
                  <c:pt idx="5">
                    <c:v>46330</c:v>
                  </c:pt>
                  <c:pt idx="6">
                    <c:v>46360</c:v>
                  </c:pt>
                  <c:pt idx="7">
                    <c:v>Zvyšné triedy divízie veľkoobchodu</c:v>
                  </c:pt>
                </c:lvl>
              </c:multiLvlStrCache>
            </c:multiLvlStrRef>
          </c:cat>
          <c:val>
            <c:numRef>
              <c:f>'Príloha 8'!$R$65:$R$72</c:f>
              <c:numCache>
                <c:formatCode>0.00%</c:formatCode>
                <c:ptCount val="8"/>
                <c:pt idx="0">
                  <c:v>0.37246713371645129</c:v>
                </c:pt>
                <c:pt idx="1">
                  <c:v>0.28011662602219328</c:v>
                </c:pt>
                <c:pt idx="2">
                  <c:v>0.10297775709872684</c:v>
                </c:pt>
                <c:pt idx="3">
                  <c:v>9.0245715245913433E-2</c:v>
                </c:pt>
                <c:pt idx="4">
                  <c:v>4.4951487915945887E-2</c:v>
                </c:pt>
                <c:pt idx="5">
                  <c:v>4.3904068225453244E-2</c:v>
                </c:pt>
                <c:pt idx="6">
                  <c:v>2.949360296122391E-2</c:v>
                </c:pt>
                <c:pt idx="7">
                  <c:v>3.5843608814092126E-2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443-4FDA-9718-9139B3C24C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13072916666672"/>
          <c:y val="3.9407952069716777E-2"/>
          <c:w val="0.3049267361111111"/>
          <c:h val="0.95974754901960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45486111111113E-2"/>
          <c:y val="2.1152083333333339E-2"/>
          <c:w val="0.91556316696072226"/>
          <c:h val="0.69292708333333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11'!$N$4:$N$5</c:f>
              <c:strCache>
                <c:ptCount val="2"/>
                <c:pt idx="0">
                  <c:v>2022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5A-4A80-B06F-25DBF516FE87}"/>
              </c:ext>
            </c:extLst>
          </c:dPt>
          <c:dPt>
            <c:idx val="22"/>
            <c:invertIfNegative val="0"/>
            <c:bubble3D val="0"/>
            <c:spPr>
              <a:solidFill>
                <a:srgbClr val="AEDDE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5A-4A80-B06F-25DBF516FE87}"/>
              </c:ext>
            </c:extLst>
          </c:dPt>
          <c:cat>
            <c:strRef>
              <c:f>'Graf 11'!$M$6:$M$32</c:f>
              <c:strCache>
                <c:ptCount val="27"/>
                <c:pt idx="0">
                  <c:v>Holandsko</c:v>
                </c:pt>
                <c:pt idx="1">
                  <c:v>Maďarsko</c:v>
                </c:pt>
                <c:pt idx="2">
                  <c:v>Španielsko</c:v>
                </c:pt>
                <c:pt idx="3">
                  <c:v>Portugalsko</c:v>
                </c:pt>
                <c:pt idx="4">
                  <c:v>Rumunsko</c:v>
                </c:pt>
                <c:pt idx="5">
                  <c:v>Slovensko</c:v>
                </c:pt>
                <c:pt idx="6">
                  <c:v>Grécko</c:v>
                </c:pt>
                <c:pt idx="7">
                  <c:v>Estónsko</c:v>
                </c:pt>
                <c:pt idx="8">
                  <c:v>Poľsko</c:v>
                </c:pt>
                <c:pt idx="9">
                  <c:v>Nemecko</c:v>
                </c:pt>
                <c:pt idx="10">
                  <c:v>Lotyšsko</c:v>
                </c:pt>
                <c:pt idx="11">
                  <c:v>Belgicko</c:v>
                </c:pt>
                <c:pt idx="12">
                  <c:v>Slovinsko</c:v>
                </c:pt>
                <c:pt idx="13">
                  <c:v>Litva</c:v>
                </c:pt>
                <c:pt idx="14">
                  <c:v>Fínsko</c:v>
                </c:pt>
                <c:pt idx="15">
                  <c:v>Švédsko</c:v>
                </c:pt>
                <c:pt idx="16">
                  <c:v>Chorvátsko</c:v>
                </c:pt>
                <c:pt idx="17">
                  <c:v>Taliansko</c:v>
                </c:pt>
                <c:pt idx="18">
                  <c:v>Rakúsko</c:v>
                </c:pt>
                <c:pt idx="19">
                  <c:v>Česko</c:v>
                </c:pt>
                <c:pt idx="20">
                  <c:v>Luxembursko</c:v>
                </c:pt>
                <c:pt idx="21">
                  <c:v>Írsko</c:v>
                </c:pt>
                <c:pt idx="22">
                  <c:v>Bulharsko</c:v>
                </c:pt>
                <c:pt idx="23">
                  <c:v>Francúzsko</c:v>
                </c:pt>
                <c:pt idx="24">
                  <c:v>Dánsko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'Graf 11'!$N$6:$N$32</c:f>
              <c:numCache>
                <c:formatCode>0.00</c:formatCode>
                <c:ptCount val="27"/>
                <c:pt idx="0">
                  <c:v>133.55965082444229</c:v>
                </c:pt>
                <c:pt idx="1">
                  <c:v>181.20338983050848</c:v>
                </c:pt>
                <c:pt idx="2">
                  <c:v>135.63765182186233</c:v>
                </c:pt>
                <c:pt idx="3">
                  <c:v>127.33462140031281</c:v>
                </c:pt>
                <c:pt idx="4">
                  <c:v>147.73238235522132</c:v>
                </c:pt>
                <c:pt idx="5">
                  <c:v>153.36687306501548</c:v>
                </c:pt>
                <c:pt idx="6">
                  <c:v>126.96776801050824</c:v>
                </c:pt>
                <c:pt idx="7">
                  <c:v>161.9555475891737</c:v>
                </c:pt>
                <c:pt idx="8">
                  <c:v>151.08522183210982</c:v>
                </c:pt>
                <c:pt idx="9">
                  <c:v>144.99072356215214</c:v>
                </c:pt>
                <c:pt idx="10">
                  <c:v>156.32056106739651</c:v>
                </c:pt>
                <c:pt idx="11">
                  <c:v>139.11265226282566</c:v>
                </c:pt>
                <c:pt idx="12">
                  <c:v>135.06709856547894</c:v>
                </c:pt>
                <c:pt idx="13">
                  <c:v>168.67469879518072</c:v>
                </c:pt>
                <c:pt idx="14">
                  <c:v>135.85392477920018</c:v>
                </c:pt>
                <c:pt idx="15">
                  <c:v>138.16510667003962</c:v>
                </c:pt>
                <c:pt idx="16">
                  <c:v>137.60924451349777</c:v>
                </c:pt>
                <c:pt idx="17">
                  <c:v>130.98982423681775</c:v>
                </c:pt>
                <c:pt idx="18">
                  <c:v>133.21033210332104</c:v>
                </c:pt>
                <c:pt idx="19">
                  <c:v>140.95330739299612</c:v>
                </c:pt>
                <c:pt idx="20">
                  <c:v>137.89365479861695</c:v>
                </c:pt>
                <c:pt idx="21">
                  <c:v>141.55281893400038</c:v>
                </c:pt>
                <c:pt idx="22">
                  <c:v>157.41513369998103</c:v>
                </c:pt>
                <c:pt idx="23">
                  <c:v>131.49120383162935</c:v>
                </c:pt>
                <c:pt idx="24">
                  <c:v>124.11141329832131</c:v>
                </c:pt>
                <c:pt idx="25">
                  <c:v>108.24661299823288</c:v>
                </c:pt>
                <c:pt idx="26">
                  <c:v>113.27140623562953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E0-4FB0-9C84-EBC0C2EBC61D}"/>
            </c:ext>
          </c:extLst>
        </c:ser>
        <c:ser>
          <c:idx val="1"/>
          <c:order val="1"/>
          <c:tx>
            <c:strRef>
              <c:f>'Graf 11'!$O$4:$O$5</c:f>
              <c:strCache>
                <c:ptCount val="2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5A-4A80-B06F-25DBF516FE87}"/>
              </c:ext>
            </c:extLst>
          </c:dPt>
          <c:dLbls>
            <c:dLbl>
              <c:idx val="5"/>
              <c:layout>
                <c:manualLayout>
                  <c:x val="4.409722222222222E-3"/>
                  <c:y val="4.409722222222222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5A-4A80-B06F-25DBF516F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11'!$M$6:$M$32</c:f>
              <c:strCache>
                <c:ptCount val="27"/>
                <c:pt idx="0">
                  <c:v>Holandsko</c:v>
                </c:pt>
                <c:pt idx="1">
                  <c:v>Maďarsko</c:v>
                </c:pt>
                <c:pt idx="2">
                  <c:v>Španielsko</c:v>
                </c:pt>
                <c:pt idx="3">
                  <c:v>Portugalsko</c:v>
                </c:pt>
                <c:pt idx="4">
                  <c:v>Rumunsko</c:v>
                </c:pt>
                <c:pt idx="5">
                  <c:v>Slovensko</c:v>
                </c:pt>
                <c:pt idx="6">
                  <c:v>Grécko</c:v>
                </c:pt>
                <c:pt idx="7">
                  <c:v>Estónsko</c:v>
                </c:pt>
                <c:pt idx="8">
                  <c:v>Poľsko</c:v>
                </c:pt>
                <c:pt idx="9">
                  <c:v>Nemecko</c:v>
                </c:pt>
                <c:pt idx="10">
                  <c:v>Lotyšsko</c:v>
                </c:pt>
                <c:pt idx="11">
                  <c:v>Belgicko</c:v>
                </c:pt>
                <c:pt idx="12">
                  <c:v>Slovinsko</c:v>
                </c:pt>
                <c:pt idx="13">
                  <c:v>Litva</c:v>
                </c:pt>
                <c:pt idx="14">
                  <c:v>Fínsko</c:v>
                </c:pt>
                <c:pt idx="15">
                  <c:v>Švédsko</c:v>
                </c:pt>
                <c:pt idx="16">
                  <c:v>Chorvátsko</c:v>
                </c:pt>
                <c:pt idx="17">
                  <c:v>Taliansko</c:v>
                </c:pt>
                <c:pt idx="18">
                  <c:v>Rakúsko</c:v>
                </c:pt>
                <c:pt idx="19">
                  <c:v>Česko</c:v>
                </c:pt>
                <c:pt idx="20">
                  <c:v>Luxembursko</c:v>
                </c:pt>
                <c:pt idx="21">
                  <c:v>Írsko</c:v>
                </c:pt>
                <c:pt idx="22">
                  <c:v>Bulharsko</c:v>
                </c:pt>
                <c:pt idx="23">
                  <c:v>Francúzsko</c:v>
                </c:pt>
                <c:pt idx="24">
                  <c:v>Dánsko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'Graf 11'!$O$6:$O$32</c:f>
              <c:numCache>
                <c:formatCode>0.00</c:formatCode>
                <c:ptCount val="27"/>
                <c:pt idx="0">
                  <c:v>181.18331716779826</c:v>
                </c:pt>
                <c:pt idx="1">
                  <c:v>152.79661016949154</c:v>
                </c:pt>
                <c:pt idx="2">
                  <c:v>152.34817813765184</c:v>
                </c:pt>
                <c:pt idx="3">
                  <c:v>147.90689115834024</c:v>
                </c:pt>
                <c:pt idx="4">
                  <c:v>147.4300333359175</c:v>
                </c:pt>
                <c:pt idx="5">
                  <c:v>147.11687306501548</c:v>
                </c:pt>
                <c:pt idx="6">
                  <c:v>146.40800242497727</c:v>
                </c:pt>
                <c:pt idx="7">
                  <c:v>144.37175120989426</c:v>
                </c:pt>
                <c:pt idx="8">
                  <c:v>142.92211937440155</c:v>
                </c:pt>
                <c:pt idx="9">
                  <c:v>141.00185528756955</c:v>
                </c:pt>
                <c:pt idx="10">
                  <c:v>139.24050632911394</c:v>
                </c:pt>
                <c:pt idx="11">
                  <c:v>138.95260958477817</c:v>
                </c:pt>
                <c:pt idx="12">
                  <c:v>138.47292919944471</c:v>
                </c:pt>
                <c:pt idx="13">
                  <c:v>136.23516622882505</c:v>
                </c:pt>
                <c:pt idx="14">
                  <c:v>135.75468889550464</c:v>
                </c:pt>
                <c:pt idx="15">
                  <c:v>135.41613964077916</c:v>
                </c:pt>
                <c:pt idx="16">
                  <c:v>135.08448242377162</c:v>
                </c:pt>
                <c:pt idx="17">
                  <c:v>134.96762257169289</c:v>
                </c:pt>
                <c:pt idx="18">
                  <c:v>133.67158671586716</c:v>
                </c:pt>
                <c:pt idx="19">
                  <c:v>132.29571984435796</c:v>
                </c:pt>
                <c:pt idx="20">
                  <c:v>132.05307915148117</c:v>
                </c:pt>
                <c:pt idx="21">
                  <c:v>131.38349047527419</c:v>
                </c:pt>
                <c:pt idx="22">
                  <c:v>126.2279537265314</c:v>
                </c:pt>
                <c:pt idx="23">
                  <c:v>125.72533849129594</c:v>
                </c:pt>
                <c:pt idx="24">
                  <c:v>124.56156803901341</c:v>
                </c:pt>
                <c:pt idx="25">
                  <c:v>119.82132338503828</c:v>
                </c:pt>
                <c:pt idx="26">
                  <c:v>119.52542996413133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E0-4FB0-9C84-EBC0C2EB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3"/>
          <c:order val="2"/>
          <c:tx>
            <c:strRef>
              <c:f>'Graf 11'!$P$4:$P$5</c:f>
              <c:strCache>
                <c:ptCount val="2"/>
                <c:pt idx="0">
                  <c:v>Priemer EÚ 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11'!$M$6:$M$32</c:f>
              <c:strCache>
                <c:ptCount val="27"/>
                <c:pt idx="0">
                  <c:v>Holandsko</c:v>
                </c:pt>
                <c:pt idx="1">
                  <c:v>Maďarsko</c:v>
                </c:pt>
                <c:pt idx="2">
                  <c:v>Španielsko</c:v>
                </c:pt>
                <c:pt idx="3">
                  <c:v>Portugalsko</c:v>
                </c:pt>
                <c:pt idx="4">
                  <c:v>Rumunsko</c:v>
                </c:pt>
                <c:pt idx="5">
                  <c:v>Slovensko</c:v>
                </c:pt>
                <c:pt idx="6">
                  <c:v>Grécko</c:v>
                </c:pt>
                <c:pt idx="7">
                  <c:v>Estónsko</c:v>
                </c:pt>
                <c:pt idx="8">
                  <c:v>Poľsko</c:v>
                </c:pt>
                <c:pt idx="9">
                  <c:v>Nemecko</c:v>
                </c:pt>
                <c:pt idx="10">
                  <c:v>Lotyšsko</c:v>
                </c:pt>
                <c:pt idx="11">
                  <c:v>Belgicko</c:v>
                </c:pt>
                <c:pt idx="12">
                  <c:v>Slovinsko</c:v>
                </c:pt>
                <c:pt idx="13">
                  <c:v>Litva</c:v>
                </c:pt>
                <c:pt idx="14">
                  <c:v>Fínsko</c:v>
                </c:pt>
                <c:pt idx="15">
                  <c:v>Švédsko</c:v>
                </c:pt>
                <c:pt idx="16">
                  <c:v>Chorvátsko</c:v>
                </c:pt>
                <c:pt idx="17">
                  <c:v>Taliansko</c:v>
                </c:pt>
                <c:pt idx="18">
                  <c:v>Rakúsko</c:v>
                </c:pt>
                <c:pt idx="19">
                  <c:v>Česko</c:v>
                </c:pt>
                <c:pt idx="20">
                  <c:v>Luxembursko</c:v>
                </c:pt>
                <c:pt idx="21">
                  <c:v>Írsko</c:v>
                </c:pt>
                <c:pt idx="22">
                  <c:v>Bulharsko</c:v>
                </c:pt>
                <c:pt idx="23">
                  <c:v>Francúzsko</c:v>
                </c:pt>
                <c:pt idx="24">
                  <c:v>Dánsko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'Graf 11'!$P$6:$P$32</c:f>
              <c:numCache>
                <c:formatCode>0.00</c:formatCode>
                <c:ptCount val="27"/>
                <c:pt idx="0">
                  <c:v>140.40665434380776</c:v>
                </c:pt>
                <c:pt idx="1">
                  <c:v>140.40665434380776</c:v>
                </c:pt>
                <c:pt idx="2">
                  <c:v>140.40665434380776</c:v>
                </c:pt>
                <c:pt idx="3">
                  <c:v>140.40665434380776</c:v>
                </c:pt>
                <c:pt idx="4">
                  <c:v>140.40665434380776</c:v>
                </c:pt>
                <c:pt idx="5">
                  <c:v>140.40665434380776</c:v>
                </c:pt>
                <c:pt idx="6">
                  <c:v>140.40665434380776</c:v>
                </c:pt>
                <c:pt idx="7">
                  <c:v>140.40665434380776</c:v>
                </c:pt>
                <c:pt idx="8">
                  <c:v>140.40665434380776</c:v>
                </c:pt>
                <c:pt idx="9">
                  <c:v>140.40665434380776</c:v>
                </c:pt>
                <c:pt idx="10">
                  <c:v>140.40665434380776</c:v>
                </c:pt>
                <c:pt idx="11">
                  <c:v>140.40665434380776</c:v>
                </c:pt>
                <c:pt idx="12">
                  <c:v>140.40665434380776</c:v>
                </c:pt>
                <c:pt idx="13">
                  <c:v>140.40665434380776</c:v>
                </c:pt>
                <c:pt idx="14">
                  <c:v>140.40665434380776</c:v>
                </c:pt>
                <c:pt idx="15">
                  <c:v>140.40665434380776</c:v>
                </c:pt>
                <c:pt idx="16">
                  <c:v>140.40665434380776</c:v>
                </c:pt>
                <c:pt idx="17">
                  <c:v>140.40665434380776</c:v>
                </c:pt>
                <c:pt idx="18">
                  <c:v>140.40665434380776</c:v>
                </c:pt>
                <c:pt idx="19">
                  <c:v>140.40665434380776</c:v>
                </c:pt>
                <c:pt idx="20">
                  <c:v>140.40665434380776</c:v>
                </c:pt>
                <c:pt idx="21">
                  <c:v>140.40665434380776</c:v>
                </c:pt>
                <c:pt idx="22">
                  <c:v>140.40665434380776</c:v>
                </c:pt>
                <c:pt idx="23">
                  <c:v>140.40665434380776</c:v>
                </c:pt>
                <c:pt idx="24">
                  <c:v>140.40665434380776</c:v>
                </c:pt>
                <c:pt idx="25">
                  <c:v>140.40665434380776</c:v>
                </c:pt>
                <c:pt idx="26">
                  <c:v>140.40665434380776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E0-4FB0-9C84-EBC0C2EB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9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67013888888888E-2"/>
          <c:y val="0.92938611111111114"/>
          <c:w val="0.94322916666666667"/>
          <c:h val="5.001132087677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sz="1100" b="1"/>
              <a:t>Maloobchod</a:t>
            </a:r>
          </a:p>
          <a:p>
            <a:pPr>
              <a:defRPr sz="1100" b="1"/>
            </a:pPr>
            <a:r>
              <a:rPr lang="sk-SK" sz="1100" b="1"/>
              <a:t>10 000 349 834 €</a:t>
            </a:r>
          </a:p>
        </c:rich>
      </c:tx>
      <c:layout>
        <c:manualLayout>
          <c:xMode val="edge"/>
          <c:yMode val="edge"/>
          <c:x val="0.25909756944444445"/>
          <c:y val="0.490355902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7.4058816216611312E-2"/>
          <c:y val="3.8376768282492653E-2"/>
          <c:w val="0.56140787424968608"/>
          <c:h val="0.93375899911196747"/>
        </c:manualLayout>
      </c:layout>
      <c:doughnutChart>
        <c:varyColors val="1"/>
        <c:ser>
          <c:idx val="0"/>
          <c:order val="0"/>
          <c:tx>
            <c:strRef>
              <c:f>'Príloha 8'!$L$85:$L$89</c:f>
              <c:strCache>
                <c:ptCount val="5"/>
                <c:pt idx="0">
                  <c:v>Maloobchod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DB-4364-89CC-15D081407200}"/>
              </c:ext>
            </c:extLst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DB-4364-89CC-15D081407200}"/>
              </c:ext>
            </c:extLst>
          </c:dPt>
          <c:dPt>
            <c:idx val="2"/>
            <c:bubble3D val="0"/>
            <c:spPr>
              <a:solidFill>
                <a:srgbClr val="0BAA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DB-4364-89CC-15D081407200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DB-4364-89CC-15D081407200}"/>
              </c:ext>
            </c:extLst>
          </c:dPt>
          <c:dPt>
            <c:idx val="4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DB-4364-89CC-15D081407200}"/>
              </c:ext>
            </c:extLst>
          </c:dPt>
          <c:dPt>
            <c:idx val="5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CDB-4364-89CC-15D081407200}"/>
              </c:ext>
            </c:extLst>
          </c:dPt>
          <c:dPt>
            <c:idx val="6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CDB-4364-89CC-15D081407200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CDB-4364-89CC-15D081407200}"/>
              </c:ext>
            </c:extLst>
          </c:dPt>
          <c:dLbls>
            <c:dLbl>
              <c:idx val="1"/>
              <c:layout>
                <c:manualLayout>
                  <c:x val="-4.0421986745463479E-17"/>
                  <c:y val="2.2048611111111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B-4364-89CC-15D081407200}"/>
                </c:ext>
              </c:extLst>
            </c:dLbl>
            <c:dLbl>
              <c:idx val="2"/>
              <c:layout>
                <c:manualLayout>
                  <c:x val="-2.204861111111111E-3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DB-4364-89CC-15D081407200}"/>
                </c:ext>
              </c:extLst>
            </c:dLbl>
            <c:dLbl>
              <c:idx val="3"/>
              <c:layout>
                <c:manualLayout>
                  <c:x val="1.1024305555555556E-2"/>
                  <c:y val="-7.0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DB-4364-89CC-15D08140720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'Príloha 8'!$M$85:$Q$88</c:f>
              <c:multiLvlStrCache>
                <c:ptCount val="4"/>
                <c:lvl>
                  <c:pt idx="0">
                    <c:v>Maloobchod v nešpecializovaných predajniach</c:v>
                  </c:pt>
                  <c:pt idx="1">
                    <c:v>Ostatný maloobchod s potravinami</c:v>
                  </c:pt>
                  <c:pt idx="2">
                    <c:v>Maloobchod s mäsom a mäsovými výrobkami</c:v>
                  </c:pt>
                </c:lvl>
                <c:lvl>
                  <c:pt idx="0">
                    <c:v>47110</c:v>
                  </c:pt>
                  <c:pt idx="1">
                    <c:v>47290</c:v>
                  </c:pt>
                  <c:pt idx="2">
                    <c:v>47220</c:v>
                  </c:pt>
                  <c:pt idx="3">
                    <c:v>Zvyšné triedy divízie maloobchodu</c:v>
                  </c:pt>
                </c:lvl>
              </c:multiLvlStrCache>
            </c:multiLvlStrRef>
          </c:cat>
          <c:val>
            <c:numRef>
              <c:f>'Príloha 8'!$R$85:$R$88</c:f>
              <c:numCache>
                <c:formatCode>0.00%</c:formatCode>
                <c:ptCount val="4"/>
                <c:pt idx="0">
                  <c:v>0.9244758444917418</c:v>
                </c:pt>
                <c:pt idx="1">
                  <c:v>3.2293090477898578E-2</c:v>
                </c:pt>
                <c:pt idx="2">
                  <c:v>3.0675252075386544E-2</c:v>
                </c:pt>
                <c:pt idx="3">
                  <c:v>1.2555812954973071E-2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DB-4364-89CC-15D0814072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97048611111111"/>
          <c:y val="6.0159452631165039E-2"/>
          <c:w val="0.30336284722222223"/>
          <c:h val="0.88019949601696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4931955016927E-2"/>
          <c:y val="4.3640798429805949E-2"/>
          <c:w val="0.8649059992025272"/>
          <c:h val="0.77923055555555554"/>
        </c:manualLayout>
      </c:layout>
      <c:barChart>
        <c:barDir val="col"/>
        <c:grouping val="clustered"/>
        <c:varyColors val="0"/>
        <c:ser>
          <c:idx val="0"/>
          <c:order val="0"/>
          <c:tx>
            <c:v>CR10 2015</c:v>
          </c:tx>
          <c:spPr>
            <a:solidFill>
              <a:srgbClr val="AEDDED">
                <a:alpha val="51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9'!$M$11:$M$17</c:f>
              <c:strCache>
                <c:ptCount val="7"/>
                <c:pt idx="0">
                  <c:v>01460</c:v>
                </c:pt>
                <c:pt idx="1">
                  <c:v>01130</c:v>
                </c:pt>
                <c:pt idx="2">
                  <c:v>01470</c:v>
                </c:pt>
                <c:pt idx="3">
                  <c:v>01610</c:v>
                </c:pt>
                <c:pt idx="4">
                  <c:v>01410</c:v>
                </c:pt>
                <c:pt idx="5">
                  <c:v>01500</c:v>
                </c:pt>
                <c:pt idx="6">
                  <c:v>01110</c:v>
                </c:pt>
              </c:strCache>
            </c:strRef>
          </c:cat>
          <c:val>
            <c:numRef>
              <c:f>'Príloha 9'!$R$11:$R$17</c:f>
              <c:numCache>
                <c:formatCode>0.0%</c:formatCode>
                <c:ptCount val="7"/>
                <c:pt idx="0">
                  <c:v>0.93666233352071404</c:v>
                </c:pt>
                <c:pt idx="1">
                  <c:v>0.76752083872822396</c:v>
                </c:pt>
                <c:pt idx="2">
                  <c:v>0.71269584943056119</c:v>
                </c:pt>
                <c:pt idx="3">
                  <c:v>0.44698945705962412</c:v>
                </c:pt>
                <c:pt idx="4">
                  <c:v>0.35344627375836796</c:v>
                </c:pt>
                <c:pt idx="5">
                  <c:v>0.16764497336870013</c:v>
                </c:pt>
                <c:pt idx="6">
                  <c:v>9.8521978247486652E-2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7-4433-BE77-5B2511043A4B}"/>
            </c:ext>
          </c:extLst>
        </c:ser>
        <c:ser>
          <c:idx val="1"/>
          <c:order val="1"/>
          <c:tx>
            <c:v>CR10 2019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9'!$M$11:$M$17</c:f>
              <c:strCache>
                <c:ptCount val="7"/>
                <c:pt idx="0">
                  <c:v>01460</c:v>
                </c:pt>
                <c:pt idx="1">
                  <c:v>01130</c:v>
                </c:pt>
                <c:pt idx="2">
                  <c:v>01470</c:v>
                </c:pt>
                <c:pt idx="3">
                  <c:v>01610</c:v>
                </c:pt>
                <c:pt idx="4">
                  <c:v>01410</c:v>
                </c:pt>
                <c:pt idx="5">
                  <c:v>01500</c:v>
                </c:pt>
                <c:pt idx="6">
                  <c:v>01110</c:v>
                </c:pt>
              </c:strCache>
            </c:strRef>
          </c:cat>
          <c:val>
            <c:numRef>
              <c:f>'Príloha 9'!$S$11:$S$17</c:f>
              <c:numCache>
                <c:formatCode>0.0%</c:formatCode>
                <c:ptCount val="7"/>
                <c:pt idx="0">
                  <c:v>0.96744902603993022</c:v>
                </c:pt>
                <c:pt idx="1">
                  <c:v>0.75361305419406988</c:v>
                </c:pt>
                <c:pt idx="2">
                  <c:v>0.66822157275830096</c:v>
                </c:pt>
                <c:pt idx="3">
                  <c:v>0.45859372534832343</c:v>
                </c:pt>
                <c:pt idx="4">
                  <c:v>0.38523185695476025</c:v>
                </c:pt>
                <c:pt idx="5">
                  <c:v>0.16620507519528122</c:v>
                </c:pt>
                <c:pt idx="6">
                  <c:v>0.12732785482413544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7-4433-BE77-5B2511043A4B}"/>
            </c:ext>
          </c:extLst>
        </c:ser>
        <c:ser>
          <c:idx val="2"/>
          <c:order val="2"/>
          <c:tx>
            <c:v>CR10 2023</c:v>
          </c:tx>
          <c:spPr>
            <a:solidFill>
              <a:srgbClr val="0CC0DF">
                <a:lumMod val="75000"/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9'!$M$11:$M$17</c:f>
              <c:strCache>
                <c:ptCount val="7"/>
                <c:pt idx="0">
                  <c:v>01460</c:v>
                </c:pt>
                <c:pt idx="1">
                  <c:v>01130</c:v>
                </c:pt>
                <c:pt idx="2">
                  <c:v>01470</c:v>
                </c:pt>
                <c:pt idx="3">
                  <c:v>01610</c:v>
                </c:pt>
                <c:pt idx="4">
                  <c:v>01410</c:v>
                </c:pt>
                <c:pt idx="5">
                  <c:v>01500</c:v>
                </c:pt>
                <c:pt idx="6">
                  <c:v>01110</c:v>
                </c:pt>
              </c:strCache>
            </c:strRef>
          </c:cat>
          <c:val>
            <c:numRef>
              <c:f>'Príloha 9'!$T$11:$T$17</c:f>
              <c:numCache>
                <c:formatCode>0.0%</c:formatCode>
                <c:ptCount val="7"/>
                <c:pt idx="0">
                  <c:v>0.95649339833644698</c:v>
                </c:pt>
                <c:pt idx="1">
                  <c:v>0.74500804787909769</c:v>
                </c:pt>
                <c:pt idx="2">
                  <c:v>0.69214118441022121</c:v>
                </c:pt>
                <c:pt idx="3">
                  <c:v>0.56755924153265547</c:v>
                </c:pt>
                <c:pt idx="4">
                  <c:v>0.31049703792227079</c:v>
                </c:pt>
                <c:pt idx="5">
                  <c:v>0.18898302684196319</c:v>
                </c:pt>
                <c:pt idx="6">
                  <c:v>0.12895507274696538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7-4433-BE77-5B251104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3"/>
          <c:order val="3"/>
          <c:tx>
            <c:v>HHI 2015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9'!$M$11:$M$17</c:f>
              <c:strCache>
                <c:ptCount val="7"/>
                <c:pt idx="0">
                  <c:v>01460</c:v>
                </c:pt>
                <c:pt idx="1">
                  <c:v>01130</c:v>
                </c:pt>
                <c:pt idx="2">
                  <c:v>01470</c:v>
                </c:pt>
                <c:pt idx="3">
                  <c:v>01610</c:v>
                </c:pt>
                <c:pt idx="4">
                  <c:v>01410</c:v>
                </c:pt>
                <c:pt idx="5">
                  <c:v>01500</c:v>
                </c:pt>
                <c:pt idx="6">
                  <c:v>01110</c:v>
                </c:pt>
              </c:strCache>
            </c:strRef>
          </c:cat>
          <c:val>
            <c:numRef>
              <c:f>'Príloha 9'!$U$11:$U$17</c:f>
              <c:numCache>
                <c:formatCode>0.0</c:formatCode>
                <c:ptCount val="7"/>
                <c:pt idx="0">
                  <c:v>1393.0435180788763</c:v>
                </c:pt>
                <c:pt idx="1">
                  <c:v>1133.6161692177325</c:v>
                </c:pt>
                <c:pt idx="2">
                  <c:v>633.52036602732517</c:v>
                </c:pt>
                <c:pt idx="3">
                  <c:v>348.50518682943874</c:v>
                </c:pt>
                <c:pt idx="4">
                  <c:v>221.07124630087279</c:v>
                </c:pt>
                <c:pt idx="5">
                  <c:v>66.875447190480202</c:v>
                </c:pt>
                <c:pt idx="6">
                  <c:v>39.194530475026781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7-4433-BE77-5B2511043A4B}"/>
            </c:ext>
          </c:extLst>
        </c:ser>
        <c:ser>
          <c:idx val="4"/>
          <c:order val="4"/>
          <c:tx>
            <c:v>HHI 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9'!$M$11:$M$17</c:f>
              <c:strCache>
                <c:ptCount val="7"/>
                <c:pt idx="0">
                  <c:v>01460</c:v>
                </c:pt>
                <c:pt idx="1">
                  <c:v>01130</c:v>
                </c:pt>
                <c:pt idx="2">
                  <c:v>01470</c:v>
                </c:pt>
                <c:pt idx="3">
                  <c:v>01610</c:v>
                </c:pt>
                <c:pt idx="4">
                  <c:v>01410</c:v>
                </c:pt>
                <c:pt idx="5">
                  <c:v>01500</c:v>
                </c:pt>
                <c:pt idx="6">
                  <c:v>01110</c:v>
                </c:pt>
              </c:strCache>
            </c:strRef>
          </c:cat>
          <c:val>
            <c:numRef>
              <c:f>'Príloha 9'!$V$11:$V$17</c:f>
              <c:numCache>
                <c:formatCode>0.0</c:formatCode>
                <c:ptCount val="7"/>
                <c:pt idx="0">
                  <c:v>1399.2285495787921</c:v>
                </c:pt>
                <c:pt idx="1">
                  <c:v>1714.4016663326749</c:v>
                </c:pt>
                <c:pt idx="2">
                  <c:v>554.65294295122897</c:v>
                </c:pt>
                <c:pt idx="3">
                  <c:v>292.26087422804795</c:v>
                </c:pt>
                <c:pt idx="4">
                  <c:v>268.01482573589237</c:v>
                </c:pt>
                <c:pt idx="5">
                  <c:v>62.24797363445132</c:v>
                </c:pt>
                <c:pt idx="6">
                  <c:v>44.473886414338381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37-4433-BE77-5B2511043A4B}"/>
            </c:ext>
          </c:extLst>
        </c:ser>
        <c:ser>
          <c:idx val="5"/>
          <c:order val="5"/>
          <c:tx>
            <c:v>HHI 2023</c:v>
          </c:tx>
          <c:spPr>
            <a:solidFill>
              <a:srgbClr val="0990A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'Príloha 9'!$M$11:$M$17</c:f>
              <c:strCache>
                <c:ptCount val="7"/>
                <c:pt idx="0">
                  <c:v>01460</c:v>
                </c:pt>
                <c:pt idx="1">
                  <c:v>01130</c:v>
                </c:pt>
                <c:pt idx="2">
                  <c:v>01470</c:v>
                </c:pt>
                <c:pt idx="3">
                  <c:v>01610</c:v>
                </c:pt>
                <c:pt idx="4">
                  <c:v>01410</c:v>
                </c:pt>
                <c:pt idx="5">
                  <c:v>01500</c:v>
                </c:pt>
                <c:pt idx="6">
                  <c:v>01110</c:v>
                </c:pt>
              </c:strCache>
            </c:strRef>
          </c:cat>
          <c:val>
            <c:numRef>
              <c:f>'Príloha 9'!$W$11:$W$17</c:f>
              <c:numCache>
                <c:formatCode>0.0</c:formatCode>
                <c:ptCount val="7"/>
                <c:pt idx="0">
                  <c:v>1650.9474882560621</c:v>
                </c:pt>
                <c:pt idx="1">
                  <c:v>1220.8934411491491</c:v>
                </c:pt>
                <c:pt idx="2">
                  <c:v>604.84014367904547</c:v>
                </c:pt>
                <c:pt idx="3">
                  <c:v>438.82956173248863</c:v>
                </c:pt>
                <c:pt idx="4">
                  <c:v>185.98134148085609</c:v>
                </c:pt>
                <c:pt idx="5">
                  <c:v>76.902455666044474</c:v>
                </c:pt>
                <c:pt idx="6">
                  <c:v>41.759061634906303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37-4433-BE77-5B251104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0283072"/>
        <c:axId val="2120280992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  <c:majorUnit val="0.2"/>
      </c:valAx>
      <c:valAx>
        <c:axId val="2120280992"/>
        <c:scaling>
          <c:orientation val="minMax"/>
          <c:max val="25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2120283072"/>
        <c:crosses val="max"/>
        <c:crossBetween val="between"/>
      </c:valAx>
      <c:catAx>
        <c:axId val="212028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028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08657858554095E-2"/>
          <c:y val="0.92186805555555551"/>
          <c:w val="0.95159512082063813"/>
          <c:h val="6.5859027777777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4931955016927E-2"/>
          <c:y val="4.3640798429805949E-2"/>
          <c:w val="0.8649059992025272"/>
          <c:h val="0.7708177083333333"/>
        </c:manualLayout>
      </c:layout>
      <c:barChart>
        <c:barDir val="col"/>
        <c:grouping val="clustered"/>
        <c:varyColors val="0"/>
        <c:ser>
          <c:idx val="0"/>
          <c:order val="0"/>
          <c:tx>
            <c:v>CR10 2015</c:v>
          </c:tx>
          <c:spPr>
            <a:solidFill>
              <a:srgbClr val="AEDDED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9'!$M$27:$M$39</c:f>
              <c:numCache>
                <c:formatCode>@</c:formatCode>
                <c:ptCount val="13"/>
                <c:pt idx="0">
                  <c:v>10620</c:v>
                </c:pt>
                <c:pt idx="1">
                  <c:v>10810</c:v>
                </c:pt>
                <c:pt idx="2">
                  <c:v>10820</c:v>
                </c:pt>
                <c:pt idx="3">
                  <c:v>10120</c:v>
                </c:pt>
                <c:pt idx="4">
                  <c:v>10720</c:v>
                </c:pt>
                <c:pt idx="5">
                  <c:v>10410</c:v>
                </c:pt>
                <c:pt idx="6">
                  <c:v>10390</c:v>
                </c:pt>
                <c:pt idx="7">
                  <c:v>10610</c:v>
                </c:pt>
                <c:pt idx="8">
                  <c:v>10110</c:v>
                </c:pt>
                <c:pt idx="9">
                  <c:v>10890</c:v>
                </c:pt>
                <c:pt idx="10">
                  <c:v>10130</c:v>
                </c:pt>
                <c:pt idx="11">
                  <c:v>10510</c:v>
                </c:pt>
                <c:pt idx="12">
                  <c:v>10710</c:v>
                </c:pt>
              </c:numCache>
            </c:numRef>
          </c:cat>
          <c:val>
            <c:numRef>
              <c:f>'Príloha 9'!$R$27:$R$39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 formatCode="0.0%">
                  <c:v>0.97742210473028401</c:v>
                </c:pt>
                <c:pt idx="3">
                  <c:v>0.99975137319273166</c:v>
                </c:pt>
                <c:pt idx="4" formatCode="0.0%">
                  <c:v>0.92731601514378026</c:v>
                </c:pt>
                <c:pt idx="5" formatCode="0.0%">
                  <c:v>0.99019184462139487</c:v>
                </c:pt>
                <c:pt idx="6" formatCode="0.0%">
                  <c:v>0.9331699047628047</c:v>
                </c:pt>
                <c:pt idx="7" formatCode="0.0%">
                  <c:v>0.90136541551432847</c:v>
                </c:pt>
                <c:pt idx="8" formatCode="0.0%">
                  <c:v>0.77107645160982552</c:v>
                </c:pt>
                <c:pt idx="9" formatCode="0.0%">
                  <c:v>0.83039834596082618</c:v>
                </c:pt>
                <c:pt idx="10" formatCode="0.0%">
                  <c:v>0.87293779703574637</c:v>
                </c:pt>
                <c:pt idx="11" formatCode="0.0%">
                  <c:v>0.90294163324011012</c:v>
                </c:pt>
                <c:pt idx="12" formatCode="0.0%">
                  <c:v>0.48638044010198517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4-412F-8419-9A10819ED019}"/>
            </c:ext>
          </c:extLst>
        </c:ser>
        <c:ser>
          <c:idx val="1"/>
          <c:order val="1"/>
          <c:tx>
            <c:v>CR10 2019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9'!$M$27:$M$39</c:f>
              <c:numCache>
                <c:formatCode>@</c:formatCode>
                <c:ptCount val="13"/>
                <c:pt idx="0">
                  <c:v>10620</c:v>
                </c:pt>
                <c:pt idx="1">
                  <c:v>10810</c:v>
                </c:pt>
                <c:pt idx="2">
                  <c:v>10820</c:v>
                </c:pt>
                <c:pt idx="3">
                  <c:v>10120</c:v>
                </c:pt>
                <c:pt idx="4">
                  <c:v>10720</c:v>
                </c:pt>
                <c:pt idx="5">
                  <c:v>10410</c:v>
                </c:pt>
                <c:pt idx="6">
                  <c:v>10390</c:v>
                </c:pt>
                <c:pt idx="7">
                  <c:v>10610</c:v>
                </c:pt>
                <c:pt idx="8">
                  <c:v>10110</c:v>
                </c:pt>
                <c:pt idx="9">
                  <c:v>10890</c:v>
                </c:pt>
                <c:pt idx="10">
                  <c:v>10130</c:v>
                </c:pt>
                <c:pt idx="11">
                  <c:v>10510</c:v>
                </c:pt>
                <c:pt idx="12">
                  <c:v>10710</c:v>
                </c:pt>
              </c:numCache>
            </c:numRef>
          </c:cat>
          <c:val>
            <c:numRef>
              <c:f>'Príloha 9'!$S$27:$S$39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 formatCode="0.0%">
                  <c:v>0.9684739024236485</c:v>
                </c:pt>
                <c:pt idx="3" formatCode="0.0%">
                  <c:v>0.99656633457714516</c:v>
                </c:pt>
                <c:pt idx="4" formatCode="0.0%">
                  <c:v>0.92920717114446116</c:v>
                </c:pt>
                <c:pt idx="5" formatCode="0.0%">
                  <c:v>0.99770541832848181</c:v>
                </c:pt>
                <c:pt idx="6" formatCode="0.0%">
                  <c:v>0.9345988350309069</c:v>
                </c:pt>
                <c:pt idx="7" formatCode="0.0%">
                  <c:v>0.94241334042498703</c:v>
                </c:pt>
                <c:pt idx="8" formatCode="0.0%">
                  <c:v>0.78727672057755427</c:v>
                </c:pt>
                <c:pt idx="9" formatCode="0.0%">
                  <c:v>0.78233280577116493</c:v>
                </c:pt>
                <c:pt idx="10" formatCode="0.0%">
                  <c:v>0.8521792846750933</c:v>
                </c:pt>
                <c:pt idx="11" formatCode="0.0%">
                  <c:v>0.88827694904745602</c:v>
                </c:pt>
                <c:pt idx="12" formatCode="0.0%">
                  <c:v>0.46043482460290763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4-412F-8419-9A10819ED019}"/>
            </c:ext>
          </c:extLst>
        </c:ser>
        <c:ser>
          <c:idx val="2"/>
          <c:order val="2"/>
          <c:tx>
            <c:v>CR10 2023</c:v>
          </c:tx>
          <c:spPr>
            <a:solidFill>
              <a:srgbClr val="0CC0DF">
                <a:lumMod val="75000"/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9'!$M$27:$M$39</c:f>
              <c:numCache>
                <c:formatCode>@</c:formatCode>
                <c:ptCount val="13"/>
                <c:pt idx="0">
                  <c:v>10620</c:v>
                </c:pt>
                <c:pt idx="1">
                  <c:v>10810</c:v>
                </c:pt>
                <c:pt idx="2">
                  <c:v>10820</c:v>
                </c:pt>
                <c:pt idx="3">
                  <c:v>10120</c:v>
                </c:pt>
                <c:pt idx="4">
                  <c:v>10720</c:v>
                </c:pt>
                <c:pt idx="5">
                  <c:v>10410</c:v>
                </c:pt>
                <c:pt idx="6">
                  <c:v>10390</c:v>
                </c:pt>
                <c:pt idx="7">
                  <c:v>10610</c:v>
                </c:pt>
                <c:pt idx="8">
                  <c:v>10110</c:v>
                </c:pt>
                <c:pt idx="9">
                  <c:v>10890</c:v>
                </c:pt>
                <c:pt idx="10">
                  <c:v>10130</c:v>
                </c:pt>
                <c:pt idx="11">
                  <c:v>10510</c:v>
                </c:pt>
                <c:pt idx="12">
                  <c:v>10710</c:v>
                </c:pt>
              </c:numCache>
            </c:numRef>
          </c:cat>
          <c:val>
            <c:numRef>
              <c:f>'Príloha 9'!$T$27:$T$39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 formatCode="0.0%">
                  <c:v>0.97063298184123592</c:v>
                </c:pt>
                <c:pt idx="3" formatCode="0.0%">
                  <c:v>0.99927126690676971</c:v>
                </c:pt>
                <c:pt idx="4" formatCode="0.0%">
                  <c:v>0.9293691464918209</c:v>
                </c:pt>
                <c:pt idx="5" formatCode="0.0%">
                  <c:v>0.99890037626039141</c:v>
                </c:pt>
                <c:pt idx="6" formatCode="0.0%">
                  <c:v>0.94001992737959328</c:v>
                </c:pt>
                <c:pt idx="7" formatCode="0.0%">
                  <c:v>0.97202450423929965</c:v>
                </c:pt>
                <c:pt idx="8" formatCode="0.0%">
                  <c:v>0.78537833901114229</c:v>
                </c:pt>
                <c:pt idx="9" formatCode="0.0%">
                  <c:v>0.75538573208275417</c:v>
                </c:pt>
                <c:pt idx="10" formatCode="0.0%">
                  <c:v>0.8452555352252954</c:v>
                </c:pt>
                <c:pt idx="11" formatCode="0.0%">
                  <c:v>0.88024264763038607</c:v>
                </c:pt>
                <c:pt idx="12" formatCode="0.0%">
                  <c:v>0.43851614824730228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A4-412F-8419-9A10819ED0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3"/>
          <c:order val="3"/>
          <c:tx>
            <c:v>HHI 2015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9'!$M$27:$M$39</c:f>
              <c:numCache>
                <c:formatCode>@</c:formatCode>
                <c:ptCount val="13"/>
                <c:pt idx="0">
                  <c:v>10620</c:v>
                </c:pt>
                <c:pt idx="1">
                  <c:v>10810</c:v>
                </c:pt>
                <c:pt idx="2">
                  <c:v>10820</c:v>
                </c:pt>
                <c:pt idx="3">
                  <c:v>10120</c:v>
                </c:pt>
                <c:pt idx="4">
                  <c:v>10720</c:v>
                </c:pt>
                <c:pt idx="5">
                  <c:v>10410</c:v>
                </c:pt>
                <c:pt idx="6">
                  <c:v>10390</c:v>
                </c:pt>
                <c:pt idx="7">
                  <c:v>10610</c:v>
                </c:pt>
                <c:pt idx="8">
                  <c:v>10110</c:v>
                </c:pt>
                <c:pt idx="9">
                  <c:v>10890</c:v>
                </c:pt>
                <c:pt idx="10">
                  <c:v>10130</c:v>
                </c:pt>
                <c:pt idx="11">
                  <c:v>10510</c:v>
                </c:pt>
                <c:pt idx="12">
                  <c:v>10710</c:v>
                </c:pt>
              </c:numCache>
            </c:numRef>
          </c:cat>
          <c:val>
            <c:numRef>
              <c:f>'Príloha 9'!$U$27:$U$39</c:f>
              <c:numCache>
                <c:formatCode>0.0</c:formatCode>
                <c:ptCount val="13"/>
                <c:pt idx="0">
                  <c:v>8015.949370485112</c:v>
                </c:pt>
                <c:pt idx="1">
                  <c:v>5519.8550880178009</c:v>
                </c:pt>
                <c:pt idx="2">
                  <c:v>3926.6072450978222</c:v>
                </c:pt>
                <c:pt idx="3">
                  <c:v>2673.9497520000632</c:v>
                </c:pt>
                <c:pt idx="4">
                  <c:v>4562.4973263424099</c:v>
                </c:pt>
                <c:pt idx="5">
                  <c:v>2366.4948886813695</c:v>
                </c:pt>
                <c:pt idx="6">
                  <c:v>2367.585838548011</c:v>
                </c:pt>
                <c:pt idx="7">
                  <c:v>1125.0150840900164</c:v>
                </c:pt>
                <c:pt idx="8">
                  <c:v>1271.6037243912795</c:v>
                </c:pt>
                <c:pt idx="9">
                  <c:v>3571.9320709677249</c:v>
                </c:pt>
                <c:pt idx="10">
                  <c:v>2212.422877130432</c:v>
                </c:pt>
                <c:pt idx="11">
                  <c:v>1266.6077455033844</c:v>
                </c:pt>
                <c:pt idx="12">
                  <c:v>436.19617358368441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A4-412F-8419-9A10819ED019}"/>
            </c:ext>
          </c:extLst>
        </c:ser>
        <c:ser>
          <c:idx val="4"/>
          <c:order val="4"/>
          <c:tx>
            <c:v>HHI 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9'!$M$27:$M$39</c:f>
              <c:numCache>
                <c:formatCode>@</c:formatCode>
                <c:ptCount val="13"/>
                <c:pt idx="0">
                  <c:v>10620</c:v>
                </c:pt>
                <c:pt idx="1">
                  <c:v>10810</c:v>
                </c:pt>
                <c:pt idx="2">
                  <c:v>10820</c:v>
                </c:pt>
                <c:pt idx="3">
                  <c:v>10120</c:v>
                </c:pt>
                <c:pt idx="4">
                  <c:v>10720</c:v>
                </c:pt>
                <c:pt idx="5">
                  <c:v>10410</c:v>
                </c:pt>
                <c:pt idx="6">
                  <c:v>10390</c:v>
                </c:pt>
                <c:pt idx="7">
                  <c:v>10610</c:v>
                </c:pt>
                <c:pt idx="8">
                  <c:v>10110</c:v>
                </c:pt>
                <c:pt idx="9">
                  <c:v>10890</c:v>
                </c:pt>
                <c:pt idx="10">
                  <c:v>10130</c:v>
                </c:pt>
                <c:pt idx="11">
                  <c:v>10510</c:v>
                </c:pt>
                <c:pt idx="12">
                  <c:v>10710</c:v>
                </c:pt>
              </c:numCache>
            </c:numRef>
          </c:cat>
          <c:val>
            <c:numRef>
              <c:f>'Príloha 9'!$V$27:$V$39</c:f>
              <c:numCache>
                <c:formatCode>0.0</c:formatCode>
                <c:ptCount val="13"/>
                <c:pt idx="0">
                  <c:v>6720.6463214051782</c:v>
                </c:pt>
                <c:pt idx="1">
                  <c:v>5317.2778962114771</c:v>
                </c:pt>
                <c:pt idx="2">
                  <c:v>4369.7476431208661</c:v>
                </c:pt>
                <c:pt idx="3">
                  <c:v>2306.7841733413261</c:v>
                </c:pt>
                <c:pt idx="4">
                  <c:v>4436.7633078948475</c:v>
                </c:pt>
                <c:pt idx="5">
                  <c:v>2646.4925623419931</c:v>
                </c:pt>
                <c:pt idx="6">
                  <c:v>2245.3248185181046</c:v>
                </c:pt>
                <c:pt idx="7">
                  <c:v>1456.8647162442248</c:v>
                </c:pt>
                <c:pt idx="8">
                  <c:v>1437.9143354763769</c:v>
                </c:pt>
                <c:pt idx="9">
                  <c:v>2635.2130530456116</c:v>
                </c:pt>
                <c:pt idx="10">
                  <c:v>1802.377381730287</c:v>
                </c:pt>
                <c:pt idx="11">
                  <c:v>1212.217092766633</c:v>
                </c:pt>
                <c:pt idx="12">
                  <c:v>387.89185131157029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4-412F-8419-9A10819ED019}"/>
            </c:ext>
          </c:extLst>
        </c:ser>
        <c:ser>
          <c:idx val="5"/>
          <c:order val="5"/>
          <c:tx>
            <c:v>HHI 2023</c:v>
          </c:tx>
          <c:spPr>
            <a:solidFill>
              <a:srgbClr val="0CC0D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'Príloha 9'!$M$27:$M$39</c:f>
              <c:numCache>
                <c:formatCode>@</c:formatCode>
                <c:ptCount val="13"/>
                <c:pt idx="0">
                  <c:v>10620</c:v>
                </c:pt>
                <c:pt idx="1">
                  <c:v>10810</c:v>
                </c:pt>
                <c:pt idx="2">
                  <c:v>10820</c:v>
                </c:pt>
                <c:pt idx="3">
                  <c:v>10120</c:v>
                </c:pt>
                <c:pt idx="4">
                  <c:v>10720</c:v>
                </c:pt>
                <c:pt idx="5">
                  <c:v>10410</c:v>
                </c:pt>
                <c:pt idx="6">
                  <c:v>10390</c:v>
                </c:pt>
                <c:pt idx="7">
                  <c:v>10610</c:v>
                </c:pt>
                <c:pt idx="8">
                  <c:v>10110</c:v>
                </c:pt>
                <c:pt idx="9">
                  <c:v>10890</c:v>
                </c:pt>
                <c:pt idx="10">
                  <c:v>10130</c:v>
                </c:pt>
                <c:pt idx="11">
                  <c:v>10510</c:v>
                </c:pt>
                <c:pt idx="12">
                  <c:v>10710</c:v>
                </c:pt>
              </c:numCache>
            </c:numRef>
          </c:cat>
          <c:val>
            <c:numRef>
              <c:f>'Príloha 9'!$W$27:$W$39</c:f>
              <c:numCache>
                <c:formatCode>0.0</c:formatCode>
                <c:ptCount val="13"/>
                <c:pt idx="0">
                  <c:v>9832.8701741307996</c:v>
                </c:pt>
                <c:pt idx="1">
                  <c:v>5587.3814006122129</c:v>
                </c:pt>
                <c:pt idx="2">
                  <c:v>4052.9267834801421</c:v>
                </c:pt>
                <c:pt idx="3">
                  <c:v>3853.2473460482397</c:v>
                </c:pt>
                <c:pt idx="4">
                  <c:v>3628.16365439627</c:v>
                </c:pt>
                <c:pt idx="5">
                  <c:v>3563.0457832280163</c:v>
                </c:pt>
                <c:pt idx="6">
                  <c:v>2171.0074763368984</c:v>
                </c:pt>
                <c:pt idx="7">
                  <c:v>2065.1306446099074</c:v>
                </c:pt>
                <c:pt idx="8">
                  <c:v>1620.3304241451135</c:v>
                </c:pt>
                <c:pt idx="9">
                  <c:v>1565.0515981527656</c:v>
                </c:pt>
                <c:pt idx="10">
                  <c:v>1511.2669522027286</c:v>
                </c:pt>
                <c:pt idx="11">
                  <c:v>1278.5842377238746</c:v>
                </c:pt>
                <c:pt idx="12">
                  <c:v>362.57248457616845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A4-412F-8419-9A10819ED0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0283072"/>
        <c:axId val="2120280992"/>
      </c:barChart>
      <c:catAx>
        <c:axId val="13594658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  <c:majorUnit val="0.2"/>
      </c:valAx>
      <c:valAx>
        <c:axId val="2120280992"/>
        <c:scaling>
          <c:orientation val="minMax"/>
          <c:max val="100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2120283072"/>
        <c:crosses val="max"/>
        <c:crossBetween val="between"/>
        <c:majorUnit val="2000"/>
      </c:valAx>
      <c:catAx>
        <c:axId val="2120283072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212028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48784722222222E-2"/>
          <c:y val="0.91225486111111109"/>
          <c:w val="0.95159512082063813"/>
          <c:h val="6.2331249999999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4931955016927E-2"/>
          <c:y val="4.3640798429805949E-2"/>
          <c:w val="0.8649059992025272"/>
          <c:h val="0.79179965277777775"/>
        </c:manualLayout>
      </c:layout>
      <c:barChart>
        <c:barDir val="col"/>
        <c:grouping val="clustered"/>
        <c:varyColors val="0"/>
        <c:ser>
          <c:idx val="0"/>
          <c:order val="0"/>
          <c:tx>
            <c:v>CR10 2015</c:v>
          </c:tx>
          <c:spPr>
            <a:solidFill>
              <a:srgbClr val="AEDDED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9'!$M$49:$M$53</c:f>
              <c:numCache>
                <c:formatCode>@</c:formatCode>
                <c:ptCount val="5"/>
                <c:pt idx="0">
                  <c:v>11050</c:v>
                </c:pt>
                <c:pt idx="1">
                  <c:v>11010</c:v>
                </c:pt>
                <c:pt idx="2">
                  <c:v>11070</c:v>
                </c:pt>
                <c:pt idx="3">
                  <c:v>11060</c:v>
                </c:pt>
                <c:pt idx="4">
                  <c:v>11020</c:v>
                </c:pt>
              </c:numCache>
            </c:numRef>
          </c:cat>
          <c:val>
            <c:numRef>
              <c:f>'Príloha 9'!$R$49:$R$53</c:f>
              <c:numCache>
                <c:formatCode>0.0%</c:formatCode>
                <c:ptCount val="5"/>
                <c:pt idx="0">
                  <c:v>0.98772068424051296</c:v>
                </c:pt>
                <c:pt idx="1">
                  <c:v>0.93733360286818412</c:v>
                </c:pt>
                <c:pt idx="2">
                  <c:v>0.97000238457274979</c:v>
                </c:pt>
                <c:pt idx="3" formatCode="0%">
                  <c:v>1</c:v>
                </c:pt>
                <c:pt idx="4">
                  <c:v>0.74757363195966997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E-41CA-AA73-00987891D6B2}"/>
            </c:ext>
          </c:extLst>
        </c:ser>
        <c:ser>
          <c:idx val="1"/>
          <c:order val="1"/>
          <c:tx>
            <c:v>CR10 2019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9'!$M$49:$M$53</c:f>
              <c:numCache>
                <c:formatCode>@</c:formatCode>
                <c:ptCount val="5"/>
                <c:pt idx="0">
                  <c:v>11050</c:v>
                </c:pt>
                <c:pt idx="1">
                  <c:v>11010</c:v>
                </c:pt>
                <c:pt idx="2">
                  <c:v>11070</c:v>
                </c:pt>
                <c:pt idx="3">
                  <c:v>11060</c:v>
                </c:pt>
                <c:pt idx="4">
                  <c:v>11020</c:v>
                </c:pt>
              </c:numCache>
            </c:numRef>
          </c:cat>
          <c:val>
            <c:numRef>
              <c:f>'Príloha 9'!$S$49:$S$53</c:f>
              <c:numCache>
                <c:formatCode>0.0%</c:formatCode>
                <c:ptCount val="5"/>
                <c:pt idx="0">
                  <c:v>0.98248215969756747</c:v>
                </c:pt>
                <c:pt idx="1">
                  <c:v>0.91287983513246573</c:v>
                </c:pt>
                <c:pt idx="2">
                  <c:v>0.91681760487786013</c:v>
                </c:pt>
                <c:pt idx="3" formatCode="0%">
                  <c:v>0.99999999999999989</c:v>
                </c:pt>
                <c:pt idx="4">
                  <c:v>0.69915693444014215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E-41CA-AA73-00987891D6B2}"/>
            </c:ext>
          </c:extLst>
        </c:ser>
        <c:ser>
          <c:idx val="2"/>
          <c:order val="2"/>
          <c:tx>
            <c:v>CR10 2023</c:v>
          </c:tx>
          <c:spPr>
            <a:solidFill>
              <a:srgbClr val="0CC0DF">
                <a:lumMod val="75000"/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9'!$M$49:$M$53</c:f>
              <c:numCache>
                <c:formatCode>@</c:formatCode>
                <c:ptCount val="5"/>
                <c:pt idx="0">
                  <c:v>11050</c:v>
                </c:pt>
                <c:pt idx="1">
                  <c:v>11010</c:v>
                </c:pt>
                <c:pt idx="2">
                  <c:v>11070</c:v>
                </c:pt>
                <c:pt idx="3">
                  <c:v>11060</c:v>
                </c:pt>
                <c:pt idx="4">
                  <c:v>11020</c:v>
                </c:pt>
              </c:numCache>
            </c:numRef>
          </c:cat>
          <c:val>
            <c:numRef>
              <c:f>'Príloha 9'!$T$49:$T$53</c:f>
              <c:numCache>
                <c:formatCode>0.0%</c:formatCode>
                <c:ptCount val="5"/>
                <c:pt idx="0">
                  <c:v>0.9797045752356135</c:v>
                </c:pt>
                <c:pt idx="1">
                  <c:v>0.92886647972652314</c:v>
                </c:pt>
                <c:pt idx="2">
                  <c:v>0.93810446307832951</c:v>
                </c:pt>
                <c:pt idx="3" formatCode="0%">
                  <c:v>1</c:v>
                </c:pt>
                <c:pt idx="4">
                  <c:v>0.67153401810318603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E-41CA-AA73-00987891D6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3"/>
          <c:order val="3"/>
          <c:tx>
            <c:v>HHI 2015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9'!$M$49:$M$53</c:f>
              <c:numCache>
                <c:formatCode>@</c:formatCode>
                <c:ptCount val="5"/>
                <c:pt idx="0">
                  <c:v>11050</c:v>
                </c:pt>
                <c:pt idx="1">
                  <c:v>11010</c:v>
                </c:pt>
                <c:pt idx="2">
                  <c:v>11070</c:v>
                </c:pt>
                <c:pt idx="3">
                  <c:v>11060</c:v>
                </c:pt>
                <c:pt idx="4">
                  <c:v>11020</c:v>
                </c:pt>
              </c:numCache>
            </c:numRef>
          </c:cat>
          <c:val>
            <c:numRef>
              <c:f>'Príloha 9'!$U$49:$U$53</c:f>
              <c:numCache>
                <c:formatCode>0.0</c:formatCode>
                <c:ptCount val="5"/>
                <c:pt idx="0">
                  <c:v>3776.657691015736</c:v>
                </c:pt>
                <c:pt idx="1">
                  <c:v>2069.2384175676743</c:v>
                </c:pt>
                <c:pt idx="2">
                  <c:v>2836.0997603143906</c:v>
                </c:pt>
                <c:pt idx="3">
                  <c:v>3023.8836988170979</c:v>
                </c:pt>
                <c:pt idx="4">
                  <c:v>974.22884831847784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E-41CA-AA73-00987891D6B2}"/>
            </c:ext>
          </c:extLst>
        </c:ser>
        <c:ser>
          <c:idx val="4"/>
          <c:order val="4"/>
          <c:tx>
            <c:v>HHI 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9'!$M$49:$M$53</c:f>
              <c:numCache>
                <c:formatCode>@</c:formatCode>
                <c:ptCount val="5"/>
                <c:pt idx="0">
                  <c:v>11050</c:v>
                </c:pt>
                <c:pt idx="1">
                  <c:v>11010</c:v>
                </c:pt>
                <c:pt idx="2">
                  <c:v>11070</c:v>
                </c:pt>
                <c:pt idx="3">
                  <c:v>11060</c:v>
                </c:pt>
                <c:pt idx="4">
                  <c:v>11020</c:v>
                </c:pt>
              </c:numCache>
            </c:numRef>
          </c:cat>
          <c:val>
            <c:numRef>
              <c:f>'Príloha 9'!$V$49:$V$53</c:f>
              <c:numCache>
                <c:formatCode>0.0</c:formatCode>
                <c:ptCount val="5"/>
                <c:pt idx="0">
                  <c:v>3791.8254538335259</c:v>
                </c:pt>
                <c:pt idx="1">
                  <c:v>1999.5286422921363</c:v>
                </c:pt>
                <c:pt idx="2">
                  <c:v>2617.5043741067498</c:v>
                </c:pt>
                <c:pt idx="3">
                  <c:v>2473.109286355274</c:v>
                </c:pt>
                <c:pt idx="4">
                  <c:v>900.20578934086871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E-41CA-AA73-00987891D6B2}"/>
            </c:ext>
          </c:extLst>
        </c:ser>
        <c:ser>
          <c:idx val="5"/>
          <c:order val="5"/>
          <c:tx>
            <c:v>HHI 2023</c:v>
          </c:tx>
          <c:spPr>
            <a:solidFill>
              <a:srgbClr val="0CC0D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'Príloha 9'!$M$49:$M$53</c:f>
              <c:numCache>
                <c:formatCode>@</c:formatCode>
                <c:ptCount val="5"/>
                <c:pt idx="0">
                  <c:v>11050</c:v>
                </c:pt>
                <c:pt idx="1">
                  <c:v>11010</c:v>
                </c:pt>
                <c:pt idx="2">
                  <c:v>11070</c:v>
                </c:pt>
                <c:pt idx="3">
                  <c:v>11060</c:v>
                </c:pt>
                <c:pt idx="4">
                  <c:v>11020</c:v>
                </c:pt>
              </c:numCache>
            </c:numRef>
          </c:cat>
          <c:val>
            <c:numRef>
              <c:f>'Príloha 9'!$W$49:$W$53</c:f>
              <c:numCache>
                <c:formatCode>0.0</c:formatCode>
                <c:ptCount val="5"/>
                <c:pt idx="0">
                  <c:v>4185.5014488834495</c:v>
                </c:pt>
                <c:pt idx="1">
                  <c:v>3475.9940578903211</c:v>
                </c:pt>
                <c:pt idx="2">
                  <c:v>3124.8297138595663</c:v>
                </c:pt>
                <c:pt idx="3">
                  <c:v>2400.1256509825471</c:v>
                </c:pt>
                <c:pt idx="4">
                  <c:v>860.38138032604638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3E-41CA-AA73-00987891D6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0283072"/>
        <c:axId val="2120280992"/>
      </c:barChart>
      <c:catAx>
        <c:axId val="13594658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  <c:majorUnit val="0.2"/>
      </c:valAx>
      <c:valAx>
        <c:axId val="2120280992"/>
        <c:scaling>
          <c:orientation val="minMax"/>
          <c:max val="5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2120283072"/>
        <c:crosses val="max"/>
        <c:crossBetween val="between"/>
        <c:majorUnit val="1000"/>
      </c:valAx>
      <c:catAx>
        <c:axId val="2120283072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212028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653645833333337E-2"/>
          <c:y val="0.91850798611111106"/>
          <c:w val="0.95159512082063813"/>
          <c:h val="6.89343749999999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4931955016927E-2"/>
          <c:y val="4.3640798429805949E-2"/>
          <c:w val="0.8649059992025272"/>
          <c:h val="0.77419930555555561"/>
        </c:manualLayout>
      </c:layout>
      <c:barChart>
        <c:barDir val="col"/>
        <c:grouping val="clustered"/>
        <c:varyColors val="0"/>
        <c:ser>
          <c:idx val="0"/>
          <c:order val="0"/>
          <c:tx>
            <c:v>CR10 2015</c:v>
          </c:tx>
          <c:spPr>
            <a:solidFill>
              <a:srgbClr val="AEDDED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9'!$M$66:$M$72</c:f>
              <c:strCache>
                <c:ptCount val="7"/>
                <c:pt idx="0">
                  <c:v>46360</c:v>
                </c:pt>
                <c:pt idx="1">
                  <c:v>46380</c:v>
                </c:pt>
                <c:pt idx="2">
                  <c:v>46330</c:v>
                </c:pt>
                <c:pt idx="3">
                  <c:v>46310</c:v>
                </c:pt>
                <c:pt idx="4">
                  <c:v>46210</c:v>
                </c:pt>
                <c:pt idx="5">
                  <c:v>46390</c:v>
                </c:pt>
                <c:pt idx="6">
                  <c:v>46340</c:v>
                </c:pt>
              </c:strCache>
            </c:strRef>
          </c:cat>
          <c:val>
            <c:numRef>
              <c:f>'Príloha 9'!$R$66:$R$72</c:f>
              <c:numCache>
                <c:formatCode>0.0%</c:formatCode>
                <c:ptCount val="7"/>
                <c:pt idx="0">
                  <c:v>0.71935577184802613</c:v>
                </c:pt>
                <c:pt idx="1">
                  <c:v>0.80560867513638912</c:v>
                </c:pt>
                <c:pt idx="2">
                  <c:v>0.66563661771787896</c:v>
                </c:pt>
                <c:pt idx="3">
                  <c:v>0.68365912648478755</c:v>
                </c:pt>
                <c:pt idx="4">
                  <c:v>0.64984985101957948</c:v>
                </c:pt>
                <c:pt idx="5">
                  <c:v>0.57485909025435844</c:v>
                </c:pt>
                <c:pt idx="6">
                  <c:v>0.61724107103496773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9-4E7F-A467-CA3E0A5FD148}"/>
            </c:ext>
          </c:extLst>
        </c:ser>
        <c:ser>
          <c:idx val="1"/>
          <c:order val="1"/>
          <c:tx>
            <c:v>CR10 2019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9'!$M$66:$M$72</c:f>
              <c:strCache>
                <c:ptCount val="7"/>
                <c:pt idx="0">
                  <c:v>46360</c:v>
                </c:pt>
                <c:pt idx="1">
                  <c:v>46380</c:v>
                </c:pt>
                <c:pt idx="2">
                  <c:v>46330</c:v>
                </c:pt>
                <c:pt idx="3">
                  <c:v>46310</c:v>
                </c:pt>
                <c:pt idx="4">
                  <c:v>46210</c:v>
                </c:pt>
                <c:pt idx="5">
                  <c:v>46390</c:v>
                </c:pt>
                <c:pt idx="6">
                  <c:v>46340</c:v>
                </c:pt>
              </c:strCache>
            </c:strRef>
          </c:cat>
          <c:val>
            <c:numRef>
              <c:f>'Príloha 9'!$S$66:$S$72</c:f>
              <c:numCache>
                <c:formatCode>0.0%</c:formatCode>
                <c:ptCount val="7"/>
                <c:pt idx="0">
                  <c:v>0.74142171628648712</c:v>
                </c:pt>
                <c:pt idx="1">
                  <c:v>0.83022656820321383</c:v>
                </c:pt>
                <c:pt idx="2">
                  <c:v>0.69692868093461691</c:v>
                </c:pt>
                <c:pt idx="3">
                  <c:v>0.67895249655231882</c:v>
                </c:pt>
                <c:pt idx="4">
                  <c:v>0.67827311073880514</c:v>
                </c:pt>
                <c:pt idx="5">
                  <c:v>0.58929323066644335</c:v>
                </c:pt>
                <c:pt idx="6">
                  <c:v>0.6056440734569557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9-4E7F-A467-CA3E0A5FD148}"/>
            </c:ext>
          </c:extLst>
        </c:ser>
        <c:ser>
          <c:idx val="2"/>
          <c:order val="2"/>
          <c:tx>
            <c:v>CR10 2023</c:v>
          </c:tx>
          <c:spPr>
            <a:solidFill>
              <a:srgbClr val="0CC0DF">
                <a:lumMod val="75000"/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9'!$M$66:$M$72</c:f>
              <c:strCache>
                <c:ptCount val="7"/>
                <c:pt idx="0">
                  <c:v>46360</c:v>
                </c:pt>
                <c:pt idx="1">
                  <c:v>46380</c:v>
                </c:pt>
                <c:pt idx="2">
                  <c:v>46330</c:v>
                </c:pt>
                <c:pt idx="3">
                  <c:v>46310</c:v>
                </c:pt>
                <c:pt idx="4">
                  <c:v>46210</c:v>
                </c:pt>
                <c:pt idx="5">
                  <c:v>46390</c:v>
                </c:pt>
                <c:pt idx="6">
                  <c:v>46340</c:v>
                </c:pt>
              </c:strCache>
            </c:strRef>
          </c:cat>
          <c:val>
            <c:numRef>
              <c:f>'Príloha 9'!$T$66:$T$72</c:f>
              <c:numCache>
                <c:formatCode>0.0%</c:formatCode>
                <c:ptCount val="7"/>
                <c:pt idx="0">
                  <c:v>0.76808876038182428</c:v>
                </c:pt>
                <c:pt idx="1">
                  <c:v>0.81501631308083344</c:v>
                </c:pt>
                <c:pt idx="2">
                  <c:v>0.75009303150358508</c:v>
                </c:pt>
                <c:pt idx="3">
                  <c:v>0.71050056472853929</c:v>
                </c:pt>
                <c:pt idx="4">
                  <c:v>0.6939386895567996</c:v>
                </c:pt>
                <c:pt idx="5">
                  <c:v>0.61353669483707385</c:v>
                </c:pt>
                <c:pt idx="6">
                  <c:v>0.55505718765130707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9-4E7F-A467-CA3E0A5FD1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3"/>
          <c:order val="3"/>
          <c:tx>
            <c:v>HHI 2015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9'!$M$66:$M$72</c:f>
              <c:strCache>
                <c:ptCount val="7"/>
                <c:pt idx="0">
                  <c:v>46360</c:v>
                </c:pt>
                <c:pt idx="1">
                  <c:v>46380</c:v>
                </c:pt>
                <c:pt idx="2">
                  <c:v>46330</c:v>
                </c:pt>
                <c:pt idx="3">
                  <c:v>46310</c:v>
                </c:pt>
                <c:pt idx="4">
                  <c:v>46210</c:v>
                </c:pt>
                <c:pt idx="5">
                  <c:v>46390</c:v>
                </c:pt>
                <c:pt idx="6">
                  <c:v>46340</c:v>
                </c:pt>
              </c:strCache>
            </c:strRef>
          </c:cat>
          <c:val>
            <c:numRef>
              <c:f>'Príloha 9'!$U$66:$U$72</c:f>
              <c:numCache>
                <c:formatCode>0.0</c:formatCode>
                <c:ptCount val="7"/>
                <c:pt idx="0">
                  <c:v>1220.6666805849632</c:v>
                </c:pt>
                <c:pt idx="1">
                  <c:v>1123.5365130377497</c:v>
                </c:pt>
                <c:pt idx="2">
                  <c:v>714.79975834424215</c:v>
                </c:pt>
                <c:pt idx="3">
                  <c:v>630.07563314294532</c:v>
                </c:pt>
                <c:pt idx="4">
                  <c:v>604.88906077588581</c:v>
                </c:pt>
                <c:pt idx="5">
                  <c:v>719.92557418203523</c:v>
                </c:pt>
                <c:pt idx="6">
                  <c:v>1082.0871710048639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9-4E7F-A467-CA3E0A5FD148}"/>
            </c:ext>
          </c:extLst>
        </c:ser>
        <c:ser>
          <c:idx val="4"/>
          <c:order val="4"/>
          <c:tx>
            <c:v>HHI 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'Príloha 9'!$M$66:$M$72</c:f>
              <c:strCache>
                <c:ptCount val="7"/>
                <c:pt idx="0">
                  <c:v>46360</c:v>
                </c:pt>
                <c:pt idx="1">
                  <c:v>46380</c:v>
                </c:pt>
                <c:pt idx="2">
                  <c:v>46330</c:v>
                </c:pt>
                <c:pt idx="3">
                  <c:v>46310</c:v>
                </c:pt>
                <c:pt idx="4">
                  <c:v>46210</c:v>
                </c:pt>
                <c:pt idx="5">
                  <c:v>46390</c:v>
                </c:pt>
                <c:pt idx="6">
                  <c:v>46340</c:v>
                </c:pt>
              </c:strCache>
            </c:strRef>
          </c:cat>
          <c:val>
            <c:numRef>
              <c:f>'Príloha 9'!$V$66:$V$72</c:f>
              <c:numCache>
                <c:formatCode>0.0</c:formatCode>
                <c:ptCount val="7"/>
                <c:pt idx="0">
                  <c:v>1229.3332523613808</c:v>
                </c:pt>
                <c:pt idx="1">
                  <c:v>1504.1412567452544</c:v>
                </c:pt>
                <c:pt idx="2">
                  <c:v>851.75767719945281</c:v>
                </c:pt>
                <c:pt idx="3">
                  <c:v>664.78825818164614</c:v>
                </c:pt>
                <c:pt idx="4">
                  <c:v>600.02213583725006</c:v>
                </c:pt>
                <c:pt idx="5">
                  <c:v>701.16237295919996</c:v>
                </c:pt>
                <c:pt idx="6">
                  <c:v>1023.593219144983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9-4E7F-A467-CA3E0A5FD148}"/>
            </c:ext>
          </c:extLst>
        </c:ser>
        <c:ser>
          <c:idx val="5"/>
          <c:order val="5"/>
          <c:tx>
            <c:v>HHI 2023</c:v>
          </c:tx>
          <c:spPr>
            <a:solidFill>
              <a:srgbClr val="0CC0D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'Príloha 9'!$M$66:$M$72</c:f>
              <c:strCache>
                <c:ptCount val="7"/>
                <c:pt idx="0">
                  <c:v>46360</c:v>
                </c:pt>
                <c:pt idx="1">
                  <c:v>46380</c:v>
                </c:pt>
                <c:pt idx="2">
                  <c:v>46330</c:v>
                </c:pt>
                <c:pt idx="3">
                  <c:v>46310</c:v>
                </c:pt>
                <c:pt idx="4">
                  <c:v>46210</c:v>
                </c:pt>
                <c:pt idx="5">
                  <c:v>46390</c:v>
                </c:pt>
                <c:pt idx="6">
                  <c:v>46340</c:v>
                </c:pt>
              </c:strCache>
            </c:strRef>
          </c:cat>
          <c:val>
            <c:numRef>
              <c:f>'Príloha 9'!$W$66:$W$72</c:f>
              <c:numCache>
                <c:formatCode>0.0</c:formatCode>
                <c:ptCount val="7"/>
                <c:pt idx="0">
                  <c:v>1605.4700460103802</c:v>
                </c:pt>
                <c:pt idx="1">
                  <c:v>1085.6596081867247</c:v>
                </c:pt>
                <c:pt idx="2">
                  <c:v>960.88868134031395</c:v>
                </c:pt>
                <c:pt idx="3">
                  <c:v>741.07206593937315</c:v>
                </c:pt>
                <c:pt idx="4">
                  <c:v>705.87102468968124</c:v>
                </c:pt>
                <c:pt idx="5">
                  <c:v>671.64446464874993</c:v>
                </c:pt>
                <c:pt idx="6">
                  <c:v>574.47780433059961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39-4E7F-A467-CA3E0A5FD1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0283072"/>
        <c:axId val="2120280992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  <c:majorUnit val="0.2"/>
      </c:valAx>
      <c:valAx>
        <c:axId val="2120280992"/>
        <c:scaling>
          <c:orientation val="minMax"/>
          <c:max val="2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2120283072"/>
        <c:crosses val="max"/>
        <c:crossBetween val="between"/>
        <c:majorUnit val="500"/>
      </c:valAx>
      <c:catAx>
        <c:axId val="212028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028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48851258794619E-2"/>
          <c:y val="0.91821111111111109"/>
          <c:w val="0.95159512082063813"/>
          <c:h val="6.40951388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4931955016927E-2"/>
          <c:y val="4.3640798429805949E-2"/>
          <c:w val="0.8649059992025272"/>
          <c:h val="0.78291215277777781"/>
        </c:manualLayout>
      </c:layout>
      <c:barChart>
        <c:barDir val="col"/>
        <c:grouping val="clustered"/>
        <c:varyColors val="0"/>
        <c:ser>
          <c:idx val="0"/>
          <c:order val="0"/>
          <c:tx>
            <c:v>CR10 2015</c:v>
          </c:tx>
          <c:spPr>
            <a:solidFill>
              <a:srgbClr val="AEDDED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9'!$M$85:$M$87</c:f>
              <c:numCache>
                <c:formatCode>@</c:formatCode>
                <c:ptCount val="3"/>
                <c:pt idx="0">
                  <c:v>47220</c:v>
                </c:pt>
                <c:pt idx="1">
                  <c:v>47290</c:v>
                </c:pt>
                <c:pt idx="2">
                  <c:v>47110</c:v>
                </c:pt>
              </c:numCache>
            </c:numRef>
          </c:cat>
          <c:val>
            <c:numRef>
              <c:f>'Príloha 9'!$R$85:$R$87</c:f>
              <c:numCache>
                <c:formatCode>0.0%</c:formatCode>
                <c:ptCount val="3"/>
                <c:pt idx="0">
                  <c:v>0.66828549667055459</c:v>
                </c:pt>
                <c:pt idx="1">
                  <c:v>0.8307952929072201</c:v>
                </c:pt>
                <c:pt idx="2">
                  <c:v>0.78396510456087898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0-4A3E-A6EF-9CC8F7632EDC}"/>
            </c:ext>
          </c:extLst>
        </c:ser>
        <c:ser>
          <c:idx val="1"/>
          <c:order val="1"/>
          <c:tx>
            <c:v>CR10 2019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9'!$M$85:$M$87</c:f>
              <c:numCache>
                <c:formatCode>@</c:formatCode>
                <c:ptCount val="3"/>
                <c:pt idx="0">
                  <c:v>47220</c:v>
                </c:pt>
                <c:pt idx="1">
                  <c:v>47290</c:v>
                </c:pt>
                <c:pt idx="2">
                  <c:v>47110</c:v>
                </c:pt>
              </c:numCache>
            </c:numRef>
          </c:cat>
          <c:val>
            <c:numRef>
              <c:f>'Príloha 9'!$S$85:$S$87</c:f>
              <c:numCache>
                <c:formatCode>0.0%</c:formatCode>
                <c:ptCount val="3"/>
                <c:pt idx="0">
                  <c:v>0.77647836145744853</c:v>
                </c:pt>
                <c:pt idx="1">
                  <c:v>0.79636606136023036</c:v>
                </c:pt>
                <c:pt idx="2">
                  <c:v>0.78324714069074197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0-4A3E-A6EF-9CC8F7632EDC}"/>
            </c:ext>
          </c:extLst>
        </c:ser>
        <c:ser>
          <c:idx val="2"/>
          <c:order val="2"/>
          <c:tx>
            <c:v>CR10 2023</c:v>
          </c:tx>
          <c:spPr>
            <a:solidFill>
              <a:srgbClr val="0CC0DF">
                <a:lumMod val="75000"/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9'!$M$85:$M$87</c:f>
              <c:numCache>
                <c:formatCode>@</c:formatCode>
                <c:ptCount val="3"/>
                <c:pt idx="0">
                  <c:v>47220</c:v>
                </c:pt>
                <c:pt idx="1">
                  <c:v>47290</c:v>
                </c:pt>
                <c:pt idx="2">
                  <c:v>47110</c:v>
                </c:pt>
              </c:numCache>
            </c:numRef>
          </c:cat>
          <c:val>
            <c:numRef>
              <c:f>'Príloha 9'!$T$85:$T$87</c:f>
              <c:numCache>
                <c:formatCode>0.0%</c:formatCode>
                <c:ptCount val="3"/>
                <c:pt idx="0">
                  <c:v>0.81519991514498602</c:v>
                </c:pt>
                <c:pt idx="1">
                  <c:v>0.77267613354540765</c:v>
                </c:pt>
                <c:pt idx="2">
                  <c:v>0.79497067185405557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0-4A3E-A6EF-9CC8F7632E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3"/>
          <c:order val="3"/>
          <c:tx>
            <c:v>HHI 2015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9'!$M$85:$M$87</c:f>
              <c:numCache>
                <c:formatCode>@</c:formatCode>
                <c:ptCount val="3"/>
                <c:pt idx="0">
                  <c:v>47220</c:v>
                </c:pt>
                <c:pt idx="1">
                  <c:v>47290</c:v>
                </c:pt>
                <c:pt idx="2">
                  <c:v>47110</c:v>
                </c:pt>
              </c:numCache>
            </c:numRef>
          </c:cat>
          <c:val>
            <c:numRef>
              <c:f>'Príloha 9'!$U$85:$U$87</c:f>
              <c:numCache>
                <c:formatCode>0.0</c:formatCode>
                <c:ptCount val="3"/>
                <c:pt idx="0">
                  <c:v>741.18377354276492</c:v>
                </c:pt>
                <c:pt idx="1">
                  <c:v>2689.8718001175453</c:v>
                </c:pt>
                <c:pt idx="2">
                  <c:v>1293.1919650417549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20-4A3E-A6EF-9CC8F7632EDC}"/>
            </c:ext>
          </c:extLst>
        </c:ser>
        <c:ser>
          <c:idx val="4"/>
          <c:order val="4"/>
          <c:tx>
            <c:v>HHI 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'Príloha 9'!$M$85:$M$87</c:f>
              <c:numCache>
                <c:formatCode>@</c:formatCode>
                <c:ptCount val="3"/>
                <c:pt idx="0">
                  <c:v>47220</c:v>
                </c:pt>
                <c:pt idx="1">
                  <c:v>47290</c:v>
                </c:pt>
                <c:pt idx="2">
                  <c:v>47110</c:v>
                </c:pt>
              </c:numCache>
            </c:numRef>
          </c:cat>
          <c:val>
            <c:numRef>
              <c:f>'Príloha 9'!$V$85:$V$87</c:f>
              <c:numCache>
                <c:formatCode>0.0</c:formatCode>
                <c:ptCount val="3"/>
                <c:pt idx="0">
                  <c:v>2063.0130672603927</c:v>
                </c:pt>
                <c:pt idx="1">
                  <c:v>2327.842760355602</c:v>
                </c:pt>
                <c:pt idx="2">
                  <c:v>1303.4045140246737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20-4A3E-A6EF-9CC8F7632EDC}"/>
            </c:ext>
          </c:extLst>
        </c:ser>
        <c:ser>
          <c:idx val="5"/>
          <c:order val="5"/>
          <c:tx>
            <c:v>HHI 2023</c:v>
          </c:tx>
          <c:spPr>
            <a:solidFill>
              <a:srgbClr val="0CC0D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'Príloha 9'!$M$85:$M$87</c:f>
              <c:numCache>
                <c:formatCode>@</c:formatCode>
                <c:ptCount val="3"/>
                <c:pt idx="0">
                  <c:v>47220</c:v>
                </c:pt>
                <c:pt idx="1">
                  <c:v>47290</c:v>
                </c:pt>
                <c:pt idx="2">
                  <c:v>47110</c:v>
                </c:pt>
              </c:numCache>
            </c:numRef>
          </c:cat>
          <c:val>
            <c:numRef>
              <c:f>'Príloha 9'!$W$85:$W$87</c:f>
              <c:numCache>
                <c:formatCode>0.0</c:formatCode>
                <c:ptCount val="3"/>
                <c:pt idx="0">
                  <c:v>2684.8759041646686</c:v>
                </c:pt>
                <c:pt idx="1">
                  <c:v>1836.6099887477769</c:v>
                </c:pt>
                <c:pt idx="2">
                  <c:v>1326.2058812447597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20-4A3E-A6EF-9CC8F7632E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20283072"/>
        <c:axId val="2120280992"/>
      </c:barChart>
      <c:catAx>
        <c:axId val="13594658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  <c:majorUnit val="0.25"/>
      </c:valAx>
      <c:valAx>
        <c:axId val="2120280992"/>
        <c:scaling>
          <c:orientation val="minMax"/>
          <c:max val="4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2120283072"/>
        <c:crosses val="max"/>
        <c:crossBetween val="between"/>
        <c:majorUnit val="1000"/>
      </c:valAx>
      <c:catAx>
        <c:axId val="2120283072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212028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48719052747763E-2"/>
          <c:y val="0.91091909722222209"/>
          <c:w val="0.95159512082063813"/>
          <c:h val="6.946770833333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93576388888894E-2"/>
          <c:y val="3.8397021908290759E-2"/>
          <c:w val="0.90385659722222222"/>
          <c:h val="0.65075977796385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12'!$N$4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C6-4141-A6FE-99B15C831732}"/>
              </c:ext>
            </c:extLst>
          </c:dPt>
          <c:cat>
            <c:strRef>
              <c:f>'Graf 12'!$M$5:$M$23</c:f>
              <c:strCache>
                <c:ptCount val="19"/>
                <c:pt idx="0">
                  <c:v>Malta</c:v>
                </c:pt>
                <c:pt idx="1">
                  <c:v>Slovinsko</c:v>
                </c:pt>
                <c:pt idx="2">
                  <c:v>Dánsko</c:v>
                </c:pt>
                <c:pt idx="3">
                  <c:v>Fínsko</c:v>
                </c:pt>
                <c:pt idx="4">
                  <c:v>Švajčiarsko</c:v>
                </c:pt>
                <c:pt idx="5">
                  <c:v>Chorvátsko</c:v>
                </c:pt>
                <c:pt idx="6">
                  <c:v>Litva</c:v>
                </c:pt>
                <c:pt idx="7">
                  <c:v>Švédsko</c:v>
                </c:pt>
                <c:pt idx="8">
                  <c:v>Slovensko</c:v>
                </c:pt>
                <c:pt idx="9">
                  <c:v>Lotyšsko</c:v>
                </c:pt>
                <c:pt idx="10">
                  <c:v>Belgicko</c:v>
                </c:pt>
                <c:pt idx="11">
                  <c:v>Španielsko</c:v>
                </c:pt>
                <c:pt idx="12">
                  <c:v>Maďarsko</c:v>
                </c:pt>
                <c:pt idx="13">
                  <c:v>Česko</c:v>
                </c:pt>
                <c:pt idx="14">
                  <c:v>Portugalsko</c:v>
                </c:pt>
                <c:pt idx="15">
                  <c:v>Taliansko</c:v>
                </c:pt>
                <c:pt idx="16">
                  <c:v>Poľsko</c:v>
                </c:pt>
                <c:pt idx="17">
                  <c:v>Rumunsko</c:v>
                </c:pt>
                <c:pt idx="18">
                  <c:v>Francúzsko</c:v>
                </c:pt>
              </c:strCache>
            </c:strRef>
          </c:cat>
          <c:val>
            <c:numRef>
              <c:f>'Graf 12'!$N$5:$N$23</c:f>
              <c:numCache>
                <c:formatCode>0.0%</c:formatCode>
                <c:ptCount val="19"/>
                <c:pt idx="0">
                  <c:v>0.90020734071731567</c:v>
                </c:pt>
                <c:pt idx="1">
                  <c:v>0.61450463533401489</c:v>
                </c:pt>
                <c:pt idx="2">
                  <c:v>0.61395734548568726</c:v>
                </c:pt>
                <c:pt idx="3">
                  <c:v>0.60172951221466064</c:v>
                </c:pt>
                <c:pt idx="4">
                  <c:v>0.48326998949050903</c:v>
                </c:pt>
                <c:pt idx="5">
                  <c:v>0.49515023827552795</c:v>
                </c:pt>
                <c:pt idx="6">
                  <c:v>0.4752754271030426</c:v>
                </c:pt>
                <c:pt idx="7">
                  <c:v>0.4189816415309906</c:v>
                </c:pt>
                <c:pt idx="8">
                  <c:v>0.45011413097381592</c:v>
                </c:pt>
                <c:pt idx="9">
                  <c:v>0.37260887026786804</c:v>
                </c:pt>
                <c:pt idx="10">
                  <c:v>0.28439289331436157</c:v>
                </c:pt>
                <c:pt idx="11">
                  <c:v>0.31035062670707703</c:v>
                </c:pt>
                <c:pt idx="12">
                  <c:v>0.244786337018013</c:v>
                </c:pt>
                <c:pt idx="13">
                  <c:v>0.26427736878395081</c:v>
                </c:pt>
                <c:pt idx="14">
                  <c:v>0.25017175078392029</c:v>
                </c:pt>
                <c:pt idx="15">
                  <c:v>0.21996048092842102</c:v>
                </c:pt>
                <c:pt idx="16">
                  <c:v>0.16163437068462372</c:v>
                </c:pt>
                <c:pt idx="17">
                  <c:v>0.16725492477416992</c:v>
                </c:pt>
                <c:pt idx="18">
                  <c:v>0.14960262179374695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1-4EFE-8036-808B5D7C26E2}"/>
            </c:ext>
          </c:extLst>
        </c:ser>
        <c:ser>
          <c:idx val="1"/>
          <c:order val="1"/>
          <c:tx>
            <c:strRef>
              <c:f>'Graf 12'!$O$4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6-4141-A6FE-99B15C831732}"/>
              </c:ext>
            </c:extLst>
          </c:dPt>
          <c:cat>
            <c:strRef>
              <c:f>'Graf 12'!$M$5:$M$23</c:f>
              <c:strCache>
                <c:ptCount val="19"/>
                <c:pt idx="0">
                  <c:v>Malta</c:v>
                </c:pt>
                <c:pt idx="1">
                  <c:v>Slovinsko</c:v>
                </c:pt>
                <c:pt idx="2">
                  <c:v>Dánsko</c:v>
                </c:pt>
                <c:pt idx="3">
                  <c:v>Fínsko</c:v>
                </c:pt>
                <c:pt idx="4">
                  <c:v>Švajčiarsko</c:v>
                </c:pt>
                <c:pt idx="5">
                  <c:v>Chorvátsko</c:v>
                </c:pt>
                <c:pt idx="6">
                  <c:v>Litva</c:v>
                </c:pt>
                <c:pt idx="7">
                  <c:v>Švédsko</c:v>
                </c:pt>
                <c:pt idx="8">
                  <c:v>Slovensko</c:v>
                </c:pt>
                <c:pt idx="9">
                  <c:v>Lotyšsko</c:v>
                </c:pt>
                <c:pt idx="10">
                  <c:v>Belgicko</c:v>
                </c:pt>
                <c:pt idx="11">
                  <c:v>Španielsko</c:v>
                </c:pt>
                <c:pt idx="12">
                  <c:v>Maďarsko</c:v>
                </c:pt>
                <c:pt idx="13">
                  <c:v>Česko</c:v>
                </c:pt>
                <c:pt idx="14">
                  <c:v>Portugalsko</c:v>
                </c:pt>
                <c:pt idx="15">
                  <c:v>Taliansko</c:v>
                </c:pt>
                <c:pt idx="16">
                  <c:v>Poľsko</c:v>
                </c:pt>
                <c:pt idx="17">
                  <c:v>Rumunsko</c:v>
                </c:pt>
                <c:pt idx="18">
                  <c:v>Francúzsko</c:v>
                </c:pt>
              </c:strCache>
            </c:strRef>
          </c:cat>
          <c:val>
            <c:numRef>
              <c:f>'Graf 12'!$O$5:$O$23</c:f>
              <c:numCache>
                <c:formatCode>0.0%</c:formatCode>
                <c:ptCount val="19"/>
                <c:pt idx="0">
                  <c:v>0.91984254121780396</c:v>
                </c:pt>
                <c:pt idx="1">
                  <c:v>0.58699160814285278</c:v>
                </c:pt>
                <c:pt idx="2">
                  <c:v>0.65553373098373413</c:v>
                </c:pt>
                <c:pt idx="3">
                  <c:v>0.5725058913230896</c:v>
                </c:pt>
                <c:pt idx="4">
                  <c:v>0.56804925203323364</c:v>
                </c:pt>
                <c:pt idx="5">
                  <c:v>0.51975125074386597</c:v>
                </c:pt>
                <c:pt idx="6">
                  <c:v>0.44182351231575012</c:v>
                </c:pt>
                <c:pt idx="7">
                  <c:v>0.41997748613357544</c:v>
                </c:pt>
                <c:pt idx="8">
                  <c:v>0.38684621453285217</c:v>
                </c:pt>
                <c:pt idx="9">
                  <c:v>0.41550618410110474</c:v>
                </c:pt>
                <c:pt idx="10">
                  <c:v>0.26729041337966919</c:v>
                </c:pt>
                <c:pt idx="11">
                  <c:v>0.27576914429664612</c:v>
                </c:pt>
                <c:pt idx="12">
                  <c:v>0.26856103539466858</c:v>
                </c:pt>
                <c:pt idx="13">
                  <c:v>0.24983130395412445</c:v>
                </c:pt>
                <c:pt idx="14">
                  <c:v>0.2619880735874176</c:v>
                </c:pt>
                <c:pt idx="15">
                  <c:v>0.22049637138843536</c:v>
                </c:pt>
                <c:pt idx="16">
                  <c:v>0.16748178005218506</c:v>
                </c:pt>
                <c:pt idx="17">
                  <c:v>0.1792532205581665</c:v>
                </c:pt>
                <c:pt idx="18">
                  <c:v>0.1429506242275238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81-4EFE-8036-808B5D7C26E2}"/>
            </c:ext>
          </c:extLst>
        </c:ser>
        <c:ser>
          <c:idx val="2"/>
          <c:order val="2"/>
          <c:tx>
            <c:strRef>
              <c:f>'Graf 12'!$P$4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6-4141-A6FE-99B15C831732}"/>
              </c:ext>
            </c:extLst>
          </c:dPt>
          <c:dLbls>
            <c:dLbl>
              <c:idx val="8"/>
              <c:layout>
                <c:manualLayout>
                  <c:x val="4.4073814998368058E-3"/>
                  <c:y val="-8.6989147738651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6-4141-A6FE-99B15C831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12'!$M$5:$M$23</c:f>
              <c:strCache>
                <c:ptCount val="19"/>
                <c:pt idx="0">
                  <c:v>Malta</c:v>
                </c:pt>
                <c:pt idx="1">
                  <c:v>Slovinsko</c:v>
                </c:pt>
                <c:pt idx="2">
                  <c:v>Dánsko</c:v>
                </c:pt>
                <c:pt idx="3">
                  <c:v>Fínsko</c:v>
                </c:pt>
                <c:pt idx="4">
                  <c:v>Švajčiarsko</c:v>
                </c:pt>
                <c:pt idx="5">
                  <c:v>Chorvátsko</c:v>
                </c:pt>
                <c:pt idx="6">
                  <c:v>Litva</c:v>
                </c:pt>
                <c:pt idx="7">
                  <c:v>Švédsko</c:v>
                </c:pt>
                <c:pt idx="8">
                  <c:v>Slovensko</c:v>
                </c:pt>
                <c:pt idx="9">
                  <c:v>Lotyšsko</c:v>
                </c:pt>
                <c:pt idx="10">
                  <c:v>Belgicko</c:v>
                </c:pt>
                <c:pt idx="11">
                  <c:v>Španielsko</c:v>
                </c:pt>
                <c:pt idx="12">
                  <c:v>Maďarsko</c:v>
                </c:pt>
                <c:pt idx="13">
                  <c:v>Česko</c:v>
                </c:pt>
                <c:pt idx="14">
                  <c:v>Portugalsko</c:v>
                </c:pt>
                <c:pt idx="15">
                  <c:v>Taliansko</c:v>
                </c:pt>
                <c:pt idx="16">
                  <c:v>Poľsko</c:v>
                </c:pt>
                <c:pt idx="17">
                  <c:v>Rumunsko</c:v>
                </c:pt>
                <c:pt idx="18">
                  <c:v>Francúzsko</c:v>
                </c:pt>
              </c:strCache>
            </c:strRef>
          </c:cat>
          <c:val>
            <c:numRef>
              <c:f>'Graf 12'!$P$5:$P$23</c:f>
              <c:numCache>
                <c:formatCode>0.0%</c:formatCode>
                <c:ptCount val="19"/>
                <c:pt idx="0">
                  <c:v>0.7961316704750061</c:v>
                </c:pt>
                <c:pt idx="1">
                  <c:v>0.57499974966049194</c:v>
                </c:pt>
                <c:pt idx="2">
                  <c:v>0.49449664354324341</c:v>
                </c:pt>
                <c:pt idx="3">
                  <c:v>0.51931267976760864</c:v>
                </c:pt>
                <c:pt idx="4">
                  <c:v>0.62174075841903687</c:v>
                </c:pt>
                <c:pt idx="5">
                  <c:v>0.47808206081390381</c:v>
                </c:pt>
                <c:pt idx="6">
                  <c:v>0.44338548183441162</c:v>
                </c:pt>
                <c:pt idx="7">
                  <c:v>0.42551723122596741</c:v>
                </c:pt>
                <c:pt idx="8">
                  <c:v>0.36230874061584473</c:v>
                </c:pt>
                <c:pt idx="10">
                  <c:v>0.3560509979724884</c:v>
                </c:pt>
                <c:pt idx="11">
                  <c:v>0.25810688734054565</c:v>
                </c:pt>
                <c:pt idx="12">
                  <c:v>0.27139559388160706</c:v>
                </c:pt>
                <c:pt idx="13">
                  <c:v>0.24929650127887726</c:v>
                </c:pt>
                <c:pt idx="14">
                  <c:v>0.23489418625831604</c:v>
                </c:pt>
                <c:pt idx="15">
                  <c:v>0.18989679217338562</c:v>
                </c:pt>
                <c:pt idx="16">
                  <c:v>0.2077556848526001</c:v>
                </c:pt>
                <c:pt idx="17">
                  <c:v>0.16635949909687042</c:v>
                </c:pt>
                <c:pt idx="18">
                  <c:v>0.13753260672092438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81-4EFE-8036-808B5D7C2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334858335158652E-2"/>
          <c:y val="0.90547951388888892"/>
          <c:w val="0.84407739329257436"/>
          <c:h val="6.8062152777777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58007466823043E-2"/>
          <c:y val="4.917007460687698E-2"/>
          <c:w val="0.90037559929914068"/>
          <c:h val="0.645720637246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12'!$N$4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45E-4808-8BEE-0CB7E3631515}"/>
              </c:ext>
            </c:extLst>
          </c:dPt>
          <c:cat>
            <c:strRef>
              <c:f>'Graf 12'!$M$25:$M$41</c:f>
              <c:strCache>
                <c:ptCount val="17"/>
                <c:pt idx="0">
                  <c:v>Dánsko</c:v>
                </c:pt>
                <c:pt idx="1">
                  <c:v>Fínsko</c:v>
                </c:pt>
                <c:pt idx="2">
                  <c:v>Švédsko</c:v>
                </c:pt>
                <c:pt idx="3">
                  <c:v>Lotyšsko</c:v>
                </c:pt>
                <c:pt idx="4">
                  <c:v>Chorvátsko</c:v>
                </c:pt>
                <c:pt idx="5">
                  <c:v>Litva</c:v>
                </c:pt>
                <c:pt idx="6">
                  <c:v>Slovensko</c:v>
                </c:pt>
                <c:pt idx="7">
                  <c:v>Belgicko</c:v>
                </c:pt>
                <c:pt idx="8">
                  <c:v>Švajčiarsko</c:v>
                </c:pt>
                <c:pt idx="9">
                  <c:v>Rumunsko</c:v>
                </c:pt>
                <c:pt idx="10">
                  <c:v>Česko</c:v>
                </c:pt>
                <c:pt idx="11">
                  <c:v>Poľsko</c:v>
                </c:pt>
                <c:pt idx="12">
                  <c:v>Maďarsko</c:v>
                </c:pt>
                <c:pt idx="13">
                  <c:v>Španielsko</c:v>
                </c:pt>
                <c:pt idx="14">
                  <c:v>Portugalsko</c:v>
                </c:pt>
                <c:pt idx="15">
                  <c:v>Francúzsko</c:v>
                </c:pt>
                <c:pt idx="16">
                  <c:v>Taliansko</c:v>
                </c:pt>
              </c:strCache>
            </c:strRef>
          </c:cat>
          <c:val>
            <c:numRef>
              <c:f>'Graf 12'!$N$25:$N$41</c:f>
              <c:numCache>
                <c:formatCode>0.0%</c:formatCode>
                <c:ptCount val="17"/>
                <c:pt idx="0">
                  <c:v>0.99308234453201294</c:v>
                </c:pt>
                <c:pt idx="1">
                  <c:v>0.99365502595901489</c:v>
                </c:pt>
                <c:pt idx="2">
                  <c:v>0.97103482484817505</c:v>
                </c:pt>
                <c:pt idx="3">
                  <c:v>0.9876752495765686</c:v>
                </c:pt>
                <c:pt idx="4">
                  <c:v>0.84541618824005127</c:v>
                </c:pt>
                <c:pt idx="5">
                  <c:v>0.85483497381210327</c:v>
                </c:pt>
                <c:pt idx="6">
                  <c:v>0.7754783034324646</c:v>
                </c:pt>
                <c:pt idx="7">
                  <c:v>0.86580640077590942</c:v>
                </c:pt>
                <c:pt idx="8">
                  <c:v>0.85551512241363525</c:v>
                </c:pt>
                <c:pt idx="9">
                  <c:v>0.78908818960189819</c:v>
                </c:pt>
                <c:pt idx="10">
                  <c:v>0.7718384861946106</c:v>
                </c:pt>
                <c:pt idx="11">
                  <c:v>0.73029327392578125</c:v>
                </c:pt>
                <c:pt idx="12">
                  <c:v>0.72260826826095581</c:v>
                </c:pt>
                <c:pt idx="13">
                  <c:v>0.75106769800186157</c:v>
                </c:pt>
                <c:pt idx="14">
                  <c:v>0.62208265066146851</c:v>
                </c:pt>
                <c:pt idx="15">
                  <c:v>0.49832719564437866</c:v>
                </c:pt>
                <c:pt idx="16">
                  <c:v>0.47130733728408813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2C-4555-81AE-1A548413F520}"/>
            </c:ext>
          </c:extLst>
        </c:ser>
        <c:ser>
          <c:idx val="1"/>
          <c:order val="1"/>
          <c:tx>
            <c:strRef>
              <c:f>'Graf 12'!$O$4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5E-4808-8BEE-0CB7E3631515}"/>
              </c:ext>
            </c:extLst>
          </c:dPt>
          <c:cat>
            <c:strRef>
              <c:f>'Graf 12'!$M$25:$M$41</c:f>
              <c:strCache>
                <c:ptCount val="17"/>
                <c:pt idx="0">
                  <c:v>Dánsko</c:v>
                </c:pt>
                <c:pt idx="1">
                  <c:v>Fínsko</c:v>
                </c:pt>
                <c:pt idx="2">
                  <c:v>Švédsko</c:v>
                </c:pt>
                <c:pt idx="3">
                  <c:v>Lotyšsko</c:v>
                </c:pt>
                <c:pt idx="4">
                  <c:v>Chorvátsko</c:v>
                </c:pt>
                <c:pt idx="5">
                  <c:v>Litva</c:v>
                </c:pt>
                <c:pt idx="6">
                  <c:v>Slovensko</c:v>
                </c:pt>
                <c:pt idx="7">
                  <c:v>Belgicko</c:v>
                </c:pt>
                <c:pt idx="8">
                  <c:v>Švajčiarsko</c:v>
                </c:pt>
                <c:pt idx="9">
                  <c:v>Rumunsko</c:v>
                </c:pt>
                <c:pt idx="10">
                  <c:v>Česko</c:v>
                </c:pt>
                <c:pt idx="11">
                  <c:v>Poľsko</c:v>
                </c:pt>
                <c:pt idx="12">
                  <c:v>Maďarsko</c:v>
                </c:pt>
                <c:pt idx="13">
                  <c:v>Španielsko</c:v>
                </c:pt>
                <c:pt idx="14">
                  <c:v>Portugalsko</c:v>
                </c:pt>
                <c:pt idx="15">
                  <c:v>Francúzsko</c:v>
                </c:pt>
                <c:pt idx="16">
                  <c:v>Taliansko</c:v>
                </c:pt>
              </c:strCache>
            </c:strRef>
          </c:cat>
          <c:val>
            <c:numRef>
              <c:f>'Graf 12'!$O$25:$O$41</c:f>
              <c:numCache>
                <c:formatCode>0.0%</c:formatCode>
                <c:ptCount val="17"/>
                <c:pt idx="0">
                  <c:v>0.995208740234375</c:v>
                </c:pt>
                <c:pt idx="1">
                  <c:v>0.98596590757369995</c:v>
                </c:pt>
                <c:pt idx="2">
                  <c:v>0.99745070934295654</c:v>
                </c:pt>
                <c:pt idx="3">
                  <c:v>0.92416423559188843</c:v>
                </c:pt>
                <c:pt idx="4">
                  <c:v>0.93758279085159302</c:v>
                </c:pt>
                <c:pt idx="5">
                  <c:v>0.85791856050491333</c:v>
                </c:pt>
                <c:pt idx="6">
                  <c:v>0.8406488299369812</c:v>
                </c:pt>
                <c:pt idx="7">
                  <c:v>0.85138541460037231</c:v>
                </c:pt>
                <c:pt idx="8">
                  <c:v>0.72842866182327271</c:v>
                </c:pt>
                <c:pt idx="9">
                  <c:v>0.78539502620697021</c:v>
                </c:pt>
                <c:pt idx="10">
                  <c:v>0.73001831769943237</c:v>
                </c:pt>
                <c:pt idx="11">
                  <c:v>0.70203292369842529</c:v>
                </c:pt>
                <c:pt idx="12">
                  <c:v>0.70417362451553345</c:v>
                </c:pt>
                <c:pt idx="13">
                  <c:v>0.62855619192123413</c:v>
                </c:pt>
                <c:pt idx="14">
                  <c:v>0.63886547088623047</c:v>
                </c:pt>
                <c:pt idx="15">
                  <c:v>0.48076367378234863</c:v>
                </c:pt>
                <c:pt idx="16">
                  <c:v>0.40566715598106384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2C-4555-81AE-1A548413F520}"/>
            </c:ext>
          </c:extLst>
        </c:ser>
        <c:ser>
          <c:idx val="2"/>
          <c:order val="2"/>
          <c:tx>
            <c:strRef>
              <c:f>'Graf 12'!$P$4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5E-4808-8BEE-0CB7E3631515}"/>
              </c:ext>
            </c:extLst>
          </c:dPt>
          <c:dLbls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5E-4808-8BEE-0CB7E3631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 12'!$M$25:$M$41</c:f>
              <c:strCache>
                <c:ptCount val="17"/>
                <c:pt idx="0">
                  <c:v>Dánsko</c:v>
                </c:pt>
                <c:pt idx="1">
                  <c:v>Fínsko</c:v>
                </c:pt>
                <c:pt idx="2">
                  <c:v>Švédsko</c:v>
                </c:pt>
                <c:pt idx="3">
                  <c:v>Lotyšsko</c:v>
                </c:pt>
                <c:pt idx="4">
                  <c:v>Chorvátsko</c:v>
                </c:pt>
                <c:pt idx="5">
                  <c:v>Litva</c:v>
                </c:pt>
                <c:pt idx="6">
                  <c:v>Slovensko</c:v>
                </c:pt>
                <c:pt idx="7">
                  <c:v>Belgicko</c:v>
                </c:pt>
                <c:pt idx="8">
                  <c:v>Švajčiarsko</c:v>
                </c:pt>
                <c:pt idx="9">
                  <c:v>Rumunsko</c:v>
                </c:pt>
                <c:pt idx="10">
                  <c:v>Česko</c:v>
                </c:pt>
                <c:pt idx="11">
                  <c:v>Poľsko</c:v>
                </c:pt>
                <c:pt idx="12">
                  <c:v>Maďarsko</c:v>
                </c:pt>
                <c:pt idx="13">
                  <c:v>Španielsko</c:v>
                </c:pt>
                <c:pt idx="14">
                  <c:v>Portugalsko</c:v>
                </c:pt>
                <c:pt idx="15">
                  <c:v>Francúzsko</c:v>
                </c:pt>
                <c:pt idx="16">
                  <c:v>Taliansko</c:v>
                </c:pt>
              </c:strCache>
            </c:strRef>
          </c:cat>
          <c:val>
            <c:numRef>
              <c:f>'Graf 12'!$P$25:$P$41</c:f>
              <c:numCache>
                <c:formatCode>0.0%</c:formatCode>
                <c:ptCount val="17"/>
                <c:pt idx="0">
                  <c:v>0.98148941993713379</c:v>
                </c:pt>
                <c:pt idx="1">
                  <c:v>0.96861737966537476</c:v>
                </c:pt>
                <c:pt idx="2">
                  <c:v>0.97029221057891846</c:v>
                </c:pt>
                <c:pt idx="4">
                  <c:v>0.93277180194854736</c:v>
                </c:pt>
                <c:pt idx="5">
                  <c:v>0.91718822717666626</c:v>
                </c:pt>
                <c:pt idx="6">
                  <c:v>0.81212133169174194</c:v>
                </c:pt>
                <c:pt idx="7">
                  <c:v>0.68886393308639526</c:v>
                </c:pt>
                <c:pt idx="8">
                  <c:v>0.80484426021575928</c:v>
                </c:pt>
                <c:pt idx="9">
                  <c:v>0.80185246467590332</c:v>
                </c:pt>
                <c:pt idx="10">
                  <c:v>0.76211005449295044</c:v>
                </c:pt>
                <c:pt idx="11">
                  <c:v>0.74422550201416016</c:v>
                </c:pt>
                <c:pt idx="12">
                  <c:v>0.74616175889968872</c:v>
                </c:pt>
                <c:pt idx="13">
                  <c:v>0.58573859930038452</c:v>
                </c:pt>
                <c:pt idx="14">
                  <c:v>0.55600380897521973</c:v>
                </c:pt>
                <c:pt idx="15">
                  <c:v>0.49570444226264954</c:v>
                </c:pt>
                <c:pt idx="16">
                  <c:v>0.40825441479682922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2C-4555-81AE-1A548413F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44739586165062E-2"/>
          <c:y val="0.9041873404480355"/>
          <c:w val="0.85757763725928371"/>
          <c:h val="6.8992618857304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85670651369404E-2"/>
          <c:y val="4.917007460687698E-2"/>
          <c:w val="0.89504793611459432"/>
          <c:h val="0.63678062368209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12'!$N$4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F9A-4473-94A9-7A1E7FB48C6F}"/>
              </c:ext>
            </c:extLst>
          </c:dPt>
          <c:cat>
            <c:strRef>
              <c:f>'Graf 12'!$M$43:$M$61</c:f>
              <c:strCache>
                <c:ptCount val="19"/>
                <c:pt idx="0">
                  <c:v>Malta</c:v>
                </c:pt>
                <c:pt idx="1">
                  <c:v>Fínsko</c:v>
                </c:pt>
                <c:pt idx="2">
                  <c:v>Švajčiarsko</c:v>
                </c:pt>
                <c:pt idx="3">
                  <c:v>Lotyšsko</c:v>
                </c:pt>
                <c:pt idx="4">
                  <c:v>Slovinsko</c:v>
                </c:pt>
                <c:pt idx="5">
                  <c:v>Chorvátsko</c:v>
                </c:pt>
                <c:pt idx="6">
                  <c:v>Litva</c:v>
                </c:pt>
                <c:pt idx="7">
                  <c:v>Slovensko</c:v>
                </c:pt>
                <c:pt idx="8">
                  <c:v>Dánsko</c:v>
                </c:pt>
                <c:pt idx="9">
                  <c:v>Maďarsko</c:v>
                </c:pt>
                <c:pt idx="10">
                  <c:v>Česko</c:v>
                </c:pt>
                <c:pt idx="11">
                  <c:v>Rumunsko</c:v>
                </c:pt>
                <c:pt idx="12">
                  <c:v>Belgicko</c:v>
                </c:pt>
                <c:pt idx="13">
                  <c:v>Španielsko</c:v>
                </c:pt>
                <c:pt idx="14">
                  <c:v>Švédsko</c:v>
                </c:pt>
                <c:pt idx="15">
                  <c:v>Portugalsko</c:v>
                </c:pt>
                <c:pt idx="16">
                  <c:v>Poľsko</c:v>
                </c:pt>
                <c:pt idx="17">
                  <c:v>Francúzsko</c:v>
                </c:pt>
                <c:pt idx="18">
                  <c:v>Taliansko</c:v>
                </c:pt>
              </c:strCache>
            </c:strRef>
          </c:cat>
          <c:val>
            <c:numRef>
              <c:f>'Graf 12'!$N$43:$N$61</c:f>
              <c:numCache>
                <c:formatCode>0.0%</c:formatCode>
                <c:ptCount val="19"/>
                <c:pt idx="0">
                  <c:v>0.43494629859924316</c:v>
                </c:pt>
                <c:pt idx="1">
                  <c:v>0.37258657813072205</c:v>
                </c:pt>
                <c:pt idx="2">
                  <c:v>0.26982742547988892</c:v>
                </c:pt>
                <c:pt idx="3">
                  <c:v>0.29556071758270264</c:v>
                </c:pt>
                <c:pt idx="4">
                  <c:v>0.32786649465560913</c:v>
                </c:pt>
                <c:pt idx="5">
                  <c:v>0.26584205031394958</c:v>
                </c:pt>
                <c:pt idx="6">
                  <c:v>0.26913031935691833</c:v>
                </c:pt>
                <c:pt idx="7">
                  <c:v>0.25855430960655212</c:v>
                </c:pt>
                <c:pt idx="8">
                  <c:v>0.23755881190299988</c:v>
                </c:pt>
                <c:pt idx="9">
                  <c:v>0.25411337614059448</c:v>
                </c:pt>
                <c:pt idx="10">
                  <c:v>0.1932564377784729</c:v>
                </c:pt>
                <c:pt idx="11">
                  <c:v>0.21018554270267487</c:v>
                </c:pt>
                <c:pt idx="12">
                  <c:v>0.16597540676593781</c:v>
                </c:pt>
                <c:pt idx="13">
                  <c:v>0.20593181252479553</c:v>
                </c:pt>
                <c:pt idx="14">
                  <c:v>0.18496355414390564</c:v>
                </c:pt>
                <c:pt idx="15">
                  <c:v>0.13964203000068665</c:v>
                </c:pt>
                <c:pt idx="16">
                  <c:v>0.11787954717874527</c:v>
                </c:pt>
                <c:pt idx="17">
                  <c:v>0.10919434577226639</c:v>
                </c:pt>
                <c:pt idx="18">
                  <c:v>0.10603152960538864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C-46BC-9FA4-EC35A4179BA2}"/>
            </c:ext>
          </c:extLst>
        </c:ser>
        <c:ser>
          <c:idx val="1"/>
          <c:order val="1"/>
          <c:tx>
            <c:strRef>
              <c:f>'Graf 12'!$O$4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A-4473-94A9-7A1E7FB48C6F}"/>
              </c:ext>
            </c:extLst>
          </c:dPt>
          <c:cat>
            <c:strRef>
              <c:f>'Graf 12'!$M$43:$M$61</c:f>
              <c:strCache>
                <c:ptCount val="19"/>
                <c:pt idx="0">
                  <c:v>Malta</c:v>
                </c:pt>
                <c:pt idx="1">
                  <c:v>Fínsko</c:v>
                </c:pt>
                <c:pt idx="2">
                  <c:v>Švajčiarsko</c:v>
                </c:pt>
                <c:pt idx="3">
                  <c:v>Lotyšsko</c:v>
                </c:pt>
                <c:pt idx="4">
                  <c:v>Slovinsko</c:v>
                </c:pt>
                <c:pt idx="5">
                  <c:v>Chorvátsko</c:v>
                </c:pt>
                <c:pt idx="6">
                  <c:v>Litva</c:v>
                </c:pt>
                <c:pt idx="7">
                  <c:v>Slovensko</c:v>
                </c:pt>
                <c:pt idx="8">
                  <c:v>Dánsko</c:v>
                </c:pt>
                <c:pt idx="9">
                  <c:v>Maďarsko</c:v>
                </c:pt>
                <c:pt idx="10">
                  <c:v>Česko</c:v>
                </c:pt>
                <c:pt idx="11">
                  <c:v>Rumunsko</c:v>
                </c:pt>
                <c:pt idx="12">
                  <c:v>Belgicko</c:v>
                </c:pt>
                <c:pt idx="13">
                  <c:v>Španielsko</c:v>
                </c:pt>
                <c:pt idx="14">
                  <c:v>Švédsko</c:v>
                </c:pt>
                <c:pt idx="15">
                  <c:v>Portugalsko</c:v>
                </c:pt>
                <c:pt idx="16">
                  <c:v>Poľsko</c:v>
                </c:pt>
                <c:pt idx="17">
                  <c:v>Francúzsko</c:v>
                </c:pt>
                <c:pt idx="18">
                  <c:v>Taliansko</c:v>
                </c:pt>
              </c:strCache>
            </c:strRef>
          </c:cat>
          <c:val>
            <c:numRef>
              <c:f>'Graf 12'!$O$43:$O$61</c:f>
              <c:numCache>
                <c:formatCode>0.0%</c:formatCode>
                <c:ptCount val="19"/>
                <c:pt idx="0">
                  <c:v>0.35261216759681702</c:v>
                </c:pt>
                <c:pt idx="1">
                  <c:v>0.30697759985923767</c:v>
                </c:pt>
                <c:pt idx="2">
                  <c:v>0.40790626406669617</c:v>
                </c:pt>
                <c:pt idx="3">
                  <c:v>0.34911468625068665</c:v>
                </c:pt>
                <c:pt idx="4">
                  <c:v>0.31866359710693359</c:v>
                </c:pt>
                <c:pt idx="5">
                  <c:v>0.26385417580604553</c:v>
                </c:pt>
                <c:pt idx="6">
                  <c:v>0.24375215172767639</c:v>
                </c:pt>
                <c:pt idx="7">
                  <c:v>0.24966508150100708</c:v>
                </c:pt>
                <c:pt idx="8">
                  <c:v>0.16123777627944946</c:v>
                </c:pt>
                <c:pt idx="9">
                  <c:v>0.21268989145755768</c:v>
                </c:pt>
                <c:pt idx="10">
                  <c:v>0.19539959728717804</c:v>
                </c:pt>
                <c:pt idx="11">
                  <c:v>0.19201081991195679</c:v>
                </c:pt>
                <c:pt idx="12">
                  <c:v>0.15581861138343811</c:v>
                </c:pt>
                <c:pt idx="13">
                  <c:v>0.14164263010025024</c:v>
                </c:pt>
                <c:pt idx="14">
                  <c:v>0.1465875655412674</c:v>
                </c:pt>
                <c:pt idx="15">
                  <c:v>0.12923523783683777</c:v>
                </c:pt>
                <c:pt idx="16">
                  <c:v>0.1320040374994278</c:v>
                </c:pt>
                <c:pt idx="17">
                  <c:v>0.13876722753047943</c:v>
                </c:pt>
                <c:pt idx="18">
                  <c:v>0.10478761792182922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DC-46BC-9FA4-EC35A4179BA2}"/>
            </c:ext>
          </c:extLst>
        </c:ser>
        <c:ser>
          <c:idx val="2"/>
          <c:order val="2"/>
          <c:tx>
            <c:strRef>
              <c:f>'Graf 12'!$P$4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F9A-4473-94A9-7A1E7FB48C6F}"/>
              </c:ext>
            </c:extLst>
          </c:dPt>
          <c:dLbls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9A-4473-94A9-7A1E7FB48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 12'!$M$43:$M$61</c:f>
              <c:strCache>
                <c:ptCount val="19"/>
                <c:pt idx="0">
                  <c:v>Malta</c:v>
                </c:pt>
                <c:pt idx="1">
                  <c:v>Fínsko</c:v>
                </c:pt>
                <c:pt idx="2">
                  <c:v>Švajčiarsko</c:v>
                </c:pt>
                <c:pt idx="3">
                  <c:v>Lotyšsko</c:v>
                </c:pt>
                <c:pt idx="4">
                  <c:v>Slovinsko</c:v>
                </c:pt>
                <c:pt idx="5">
                  <c:v>Chorvátsko</c:v>
                </c:pt>
                <c:pt idx="6">
                  <c:v>Litva</c:v>
                </c:pt>
                <c:pt idx="7">
                  <c:v>Slovensko</c:v>
                </c:pt>
                <c:pt idx="8">
                  <c:v>Dánsko</c:v>
                </c:pt>
                <c:pt idx="9">
                  <c:v>Maďarsko</c:v>
                </c:pt>
                <c:pt idx="10">
                  <c:v>Česko</c:v>
                </c:pt>
                <c:pt idx="11">
                  <c:v>Rumunsko</c:v>
                </c:pt>
                <c:pt idx="12">
                  <c:v>Belgicko</c:v>
                </c:pt>
                <c:pt idx="13">
                  <c:v>Španielsko</c:v>
                </c:pt>
                <c:pt idx="14">
                  <c:v>Švédsko</c:v>
                </c:pt>
                <c:pt idx="15">
                  <c:v>Portugalsko</c:v>
                </c:pt>
                <c:pt idx="16">
                  <c:v>Poľsko</c:v>
                </c:pt>
                <c:pt idx="17">
                  <c:v>Francúzsko</c:v>
                </c:pt>
                <c:pt idx="18">
                  <c:v>Taliansko</c:v>
                </c:pt>
              </c:strCache>
            </c:strRef>
          </c:cat>
          <c:val>
            <c:numRef>
              <c:f>'Graf 12'!$P$43:$P$61</c:f>
              <c:numCache>
                <c:formatCode>0.0%</c:formatCode>
                <c:ptCount val="19"/>
                <c:pt idx="0">
                  <c:v>0.31983986496925354</c:v>
                </c:pt>
                <c:pt idx="1">
                  <c:v>0.40305042266845703</c:v>
                </c:pt>
                <c:pt idx="2">
                  <c:v>0.34234023094177246</c:v>
                </c:pt>
                <c:pt idx="4">
                  <c:v>0.28756484389305115</c:v>
                </c:pt>
                <c:pt idx="5">
                  <c:v>0.29674658179283142</c:v>
                </c:pt>
                <c:pt idx="6">
                  <c:v>0.24428480863571167</c:v>
                </c:pt>
                <c:pt idx="7">
                  <c:v>0.23375757038593292</c:v>
                </c:pt>
                <c:pt idx="8">
                  <c:v>0.21118612587451935</c:v>
                </c:pt>
                <c:pt idx="9">
                  <c:v>0.13140557706356049</c:v>
                </c:pt>
                <c:pt idx="10">
                  <c:v>0.20071938633918762</c:v>
                </c:pt>
                <c:pt idx="11">
                  <c:v>0.18100383877754211</c:v>
                </c:pt>
                <c:pt idx="12">
                  <c:v>0.2093227356672287</c:v>
                </c:pt>
                <c:pt idx="13">
                  <c:v>0.15222059190273285</c:v>
                </c:pt>
                <c:pt idx="14">
                  <c:v>0.16125303506851196</c:v>
                </c:pt>
                <c:pt idx="15">
                  <c:v>0.12647640705108643</c:v>
                </c:pt>
                <c:pt idx="16">
                  <c:v>0.13882154226303101</c:v>
                </c:pt>
                <c:pt idx="17">
                  <c:v>0.13076455891132355</c:v>
                </c:pt>
                <c:pt idx="18">
                  <c:v>0.10036763548851013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DC-46BC-9FA4-EC35A417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417217118906877E-2"/>
          <c:y val="0.9041873404480355"/>
          <c:w val="0.87301988749912518"/>
          <c:h val="6.8992618857304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85670651369404E-2"/>
          <c:y val="4.917007460687698E-2"/>
          <c:w val="0.89504793611459432"/>
          <c:h val="0.64125063046453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12'!$N$4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204-4F62-8F24-0675619F02E2}"/>
              </c:ext>
            </c:extLst>
          </c:dPt>
          <c:cat>
            <c:strRef>
              <c:f>'Graf 12'!$M$63:$M$81</c:f>
              <c:strCache>
                <c:ptCount val="19"/>
                <c:pt idx="0">
                  <c:v>Slovinsko</c:v>
                </c:pt>
                <c:pt idx="1">
                  <c:v>Španielsko</c:v>
                </c:pt>
                <c:pt idx="2">
                  <c:v>Litva</c:v>
                </c:pt>
                <c:pt idx="3">
                  <c:v>Belgicko</c:v>
                </c:pt>
                <c:pt idx="4">
                  <c:v>Chorvátsko</c:v>
                </c:pt>
                <c:pt idx="5">
                  <c:v>Maďarsko</c:v>
                </c:pt>
                <c:pt idx="6">
                  <c:v>Česko</c:v>
                </c:pt>
                <c:pt idx="7">
                  <c:v>Slovensko</c:v>
                </c:pt>
                <c:pt idx="8">
                  <c:v>Lotyšsko</c:v>
                </c:pt>
                <c:pt idx="9">
                  <c:v>Švajčiarsko</c:v>
                </c:pt>
                <c:pt idx="10">
                  <c:v>Rumunsko</c:v>
                </c:pt>
                <c:pt idx="11">
                  <c:v>Portugalsko</c:v>
                </c:pt>
                <c:pt idx="12">
                  <c:v>Poľsko</c:v>
                </c:pt>
                <c:pt idx="13">
                  <c:v>Fínsko</c:v>
                </c:pt>
                <c:pt idx="14">
                  <c:v>Dánsko</c:v>
                </c:pt>
                <c:pt idx="15">
                  <c:v>Malta</c:v>
                </c:pt>
                <c:pt idx="16">
                  <c:v>Francúzsko</c:v>
                </c:pt>
                <c:pt idx="17">
                  <c:v>Taliansko</c:v>
                </c:pt>
                <c:pt idx="18">
                  <c:v>Švédsko</c:v>
                </c:pt>
              </c:strCache>
            </c:strRef>
          </c:cat>
          <c:val>
            <c:numRef>
              <c:f>'Graf 12'!$N$63:$N$81</c:f>
              <c:numCache>
                <c:formatCode>0.0%</c:formatCode>
                <c:ptCount val="19"/>
                <c:pt idx="0">
                  <c:v>0.67942619323730469</c:v>
                </c:pt>
                <c:pt idx="1">
                  <c:v>0.63975167274475098</c:v>
                </c:pt>
                <c:pt idx="2">
                  <c:v>0.59781098365783691</c:v>
                </c:pt>
                <c:pt idx="3">
                  <c:v>0.55340445041656494</c:v>
                </c:pt>
                <c:pt idx="4">
                  <c:v>0.54957103729248047</c:v>
                </c:pt>
                <c:pt idx="5">
                  <c:v>0.53515654802322388</c:v>
                </c:pt>
                <c:pt idx="6">
                  <c:v>0.54140651226043701</c:v>
                </c:pt>
                <c:pt idx="7">
                  <c:v>0.53233242034912109</c:v>
                </c:pt>
                <c:pt idx="8">
                  <c:v>0.52378123998641968</c:v>
                </c:pt>
                <c:pt idx="9">
                  <c:v>0.50508695840835571</c:v>
                </c:pt>
                <c:pt idx="10">
                  <c:v>0.46315091848373413</c:v>
                </c:pt>
                <c:pt idx="11">
                  <c:v>0.45526596903800964</c:v>
                </c:pt>
                <c:pt idx="12">
                  <c:v>0.4038049578666687</c:v>
                </c:pt>
                <c:pt idx="13">
                  <c:v>0.35340112447738647</c:v>
                </c:pt>
                <c:pt idx="14">
                  <c:v>0.31404426693916321</c:v>
                </c:pt>
                <c:pt idx="15">
                  <c:v>0.36482095718383789</c:v>
                </c:pt>
                <c:pt idx="16">
                  <c:v>0.29456418752670288</c:v>
                </c:pt>
                <c:pt idx="17">
                  <c:v>0.26502647995948792</c:v>
                </c:pt>
                <c:pt idx="18">
                  <c:v>0.23548951745033264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6-4A82-9D68-9349AD0CF927}"/>
            </c:ext>
          </c:extLst>
        </c:ser>
        <c:ser>
          <c:idx val="1"/>
          <c:order val="1"/>
          <c:tx>
            <c:strRef>
              <c:f>'Graf 12'!$O$4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04-4F62-8F24-0675619F02E2}"/>
              </c:ext>
            </c:extLst>
          </c:dPt>
          <c:cat>
            <c:strRef>
              <c:f>'Graf 12'!$M$63:$M$81</c:f>
              <c:strCache>
                <c:ptCount val="19"/>
                <c:pt idx="0">
                  <c:v>Slovinsko</c:v>
                </c:pt>
                <c:pt idx="1">
                  <c:v>Španielsko</c:v>
                </c:pt>
                <c:pt idx="2">
                  <c:v>Litva</c:v>
                </c:pt>
                <c:pt idx="3">
                  <c:v>Belgicko</c:v>
                </c:pt>
                <c:pt idx="4">
                  <c:v>Chorvátsko</c:v>
                </c:pt>
                <c:pt idx="5">
                  <c:v>Maďarsko</c:v>
                </c:pt>
                <c:pt idx="6">
                  <c:v>Česko</c:v>
                </c:pt>
                <c:pt idx="7">
                  <c:v>Slovensko</c:v>
                </c:pt>
                <c:pt idx="8">
                  <c:v>Lotyšsko</c:v>
                </c:pt>
                <c:pt idx="9">
                  <c:v>Švajčiarsko</c:v>
                </c:pt>
                <c:pt idx="10">
                  <c:v>Rumunsko</c:v>
                </c:pt>
                <c:pt idx="11">
                  <c:v>Portugalsko</c:v>
                </c:pt>
                <c:pt idx="12">
                  <c:v>Poľsko</c:v>
                </c:pt>
                <c:pt idx="13">
                  <c:v>Fínsko</c:v>
                </c:pt>
                <c:pt idx="14">
                  <c:v>Dánsko</c:v>
                </c:pt>
                <c:pt idx="15">
                  <c:v>Malta</c:v>
                </c:pt>
                <c:pt idx="16">
                  <c:v>Francúzsko</c:v>
                </c:pt>
                <c:pt idx="17">
                  <c:v>Taliansko</c:v>
                </c:pt>
                <c:pt idx="18">
                  <c:v>Švédsko</c:v>
                </c:pt>
              </c:strCache>
            </c:strRef>
          </c:cat>
          <c:val>
            <c:numRef>
              <c:f>'Graf 12'!$O$63:$O$81</c:f>
              <c:numCache>
                <c:formatCode>0.0%</c:formatCode>
                <c:ptCount val="19"/>
                <c:pt idx="0">
                  <c:v>0.67921906709671021</c:v>
                </c:pt>
                <c:pt idx="1">
                  <c:v>0.54559355974197388</c:v>
                </c:pt>
                <c:pt idx="2">
                  <c:v>0.57996261119842529</c:v>
                </c:pt>
                <c:pt idx="3">
                  <c:v>0.51414388418197632</c:v>
                </c:pt>
                <c:pt idx="4">
                  <c:v>0.58697855472564697</c:v>
                </c:pt>
                <c:pt idx="5">
                  <c:v>0.54122281074523926</c:v>
                </c:pt>
                <c:pt idx="6">
                  <c:v>0.53532421588897705</c:v>
                </c:pt>
                <c:pt idx="7">
                  <c:v>0.52297747135162354</c:v>
                </c:pt>
                <c:pt idx="8">
                  <c:v>0.51362496614456177</c:v>
                </c:pt>
                <c:pt idx="9">
                  <c:v>0.48875287175178528</c:v>
                </c:pt>
                <c:pt idx="10">
                  <c:v>0.50135618448257446</c:v>
                </c:pt>
                <c:pt idx="11">
                  <c:v>0.47408449649810791</c:v>
                </c:pt>
                <c:pt idx="12">
                  <c:v>0.44765472412109375</c:v>
                </c:pt>
                <c:pt idx="13">
                  <c:v>0.36118435859680176</c:v>
                </c:pt>
                <c:pt idx="14">
                  <c:v>0.38682505488395691</c:v>
                </c:pt>
                <c:pt idx="15">
                  <c:v>0.33790701627731323</c:v>
                </c:pt>
                <c:pt idx="16">
                  <c:v>0.26237928867340088</c:v>
                </c:pt>
                <c:pt idx="17">
                  <c:v>0.25644057989120483</c:v>
                </c:pt>
                <c:pt idx="18">
                  <c:v>0.25841125845909119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96-4A82-9D68-9349AD0CF927}"/>
            </c:ext>
          </c:extLst>
        </c:ser>
        <c:ser>
          <c:idx val="2"/>
          <c:order val="2"/>
          <c:tx>
            <c:strRef>
              <c:f>'Graf 12'!$P$4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204-4F62-8F24-0675619F02E2}"/>
              </c:ext>
            </c:extLst>
          </c:dPt>
          <c:dLbls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04-4F62-8F24-0675619F0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 12'!$M$63:$M$81</c:f>
              <c:strCache>
                <c:ptCount val="19"/>
                <c:pt idx="0">
                  <c:v>Slovinsko</c:v>
                </c:pt>
                <c:pt idx="1">
                  <c:v>Španielsko</c:v>
                </c:pt>
                <c:pt idx="2">
                  <c:v>Litva</c:v>
                </c:pt>
                <c:pt idx="3">
                  <c:v>Belgicko</c:v>
                </c:pt>
                <c:pt idx="4">
                  <c:v>Chorvátsko</c:v>
                </c:pt>
                <c:pt idx="5">
                  <c:v>Maďarsko</c:v>
                </c:pt>
                <c:pt idx="6">
                  <c:v>Česko</c:v>
                </c:pt>
                <c:pt idx="7">
                  <c:v>Slovensko</c:v>
                </c:pt>
                <c:pt idx="8">
                  <c:v>Lotyšsko</c:v>
                </c:pt>
                <c:pt idx="9">
                  <c:v>Švajčiarsko</c:v>
                </c:pt>
                <c:pt idx="10">
                  <c:v>Rumunsko</c:v>
                </c:pt>
                <c:pt idx="11">
                  <c:v>Portugalsko</c:v>
                </c:pt>
                <c:pt idx="12">
                  <c:v>Poľsko</c:v>
                </c:pt>
                <c:pt idx="13">
                  <c:v>Fínsko</c:v>
                </c:pt>
                <c:pt idx="14">
                  <c:v>Dánsko</c:v>
                </c:pt>
                <c:pt idx="15">
                  <c:v>Malta</c:v>
                </c:pt>
                <c:pt idx="16">
                  <c:v>Francúzsko</c:v>
                </c:pt>
                <c:pt idx="17">
                  <c:v>Taliansko</c:v>
                </c:pt>
                <c:pt idx="18">
                  <c:v>Švédsko</c:v>
                </c:pt>
              </c:strCache>
            </c:strRef>
          </c:cat>
          <c:val>
            <c:numRef>
              <c:f>'Graf 12'!$P$63:$P$81</c:f>
              <c:numCache>
                <c:formatCode>0.0%</c:formatCode>
                <c:ptCount val="19"/>
                <c:pt idx="0">
                  <c:v>0.65946930646896362</c:v>
                </c:pt>
                <c:pt idx="1">
                  <c:v>0.6350024938583374</c:v>
                </c:pt>
                <c:pt idx="2">
                  <c:v>0.59047889709472656</c:v>
                </c:pt>
                <c:pt idx="3">
                  <c:v>0.62903505563735962</c:v>
                </c:pt>
                <c:pt idx="4">
                  <c:v>0.51761126518249512</c:v>
                </c:pt>
                <c:pt idx="5">
                  <c:v>0.54339331388473511</c:v>
                </c:pt>
                <c:pt idx="6">
                  <c:v>0.50612479448318481</c:v>
                </c:pt>
                <c:pt idx="7">
                  <c:v>0.52397751808166504</c:v>
                </c:pt>
                <c:pt idx="9">
                  <c:v>0.53886145353317261</c:v>
                </c:pt>
                <c:pt idx="10">
                  <c:v>0.54323983192443848</c:v>
                </c:pt>
                <c:pt idx="11">
                  <c:v>0.49646022915840149</c:v>
                </c:pt>
                <c:pt idx="12">
                  <c:v>0.46129611134529114</c:v>
                </c:pt>
                <c:pt idx="13">
                  <c:v>0.37613901495933533</c:v>
                </c:pt>
                <c:pt idx="14">
                  <c:v>0.35629016160964966</c:v>
                </c:pt>
                <c:pt idx="15">
                  <c:v>0.34417840838432312</c:v>
                </c:pt>
                <c:pt idx="16">
                  <c:v>0.26086008548736572</c:v>
                </c:pt>
                <c:pt idx="17">
                  <c:v>0.29333376884460449</c:v>
                </c:pt>
                <c:pt idx="18">
                  <c:v>0.20471084117889404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96-4A82-9D68-9349AD0CF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05145621809386E-2"/>
          <c:y val="0.9041873404480355"/>
          <c:w val="0.88846213773896643"/>
          <c:h val="6.8992618857304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800">
          <a:solidFill>
            <a:schemeClr val="tx2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3472222222219E-2"/>
          <c:y val="4.1584027777777775E-2"/>
          <c:w val="0.90034079861111127"/>
          <c:h val="0.67751944444444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13'!$N$5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D73-4388-A45D-9B032FDB432A}"/>
              </c:ext>
            </c:extLst>
          </c:dPt>
          <c:cat>
            <c:strRef>
              <c:f>'Graf 13'!$M$6:$M$31</c:f>
              <c:strCache>
                <c:ptCount val="26"/>
                <c:pt idx="0">
                  <c:v>Dánsko</c:v>
                </c:pt>
                <c:pt idx="1">
                  <c:v>Rakúsko</c:v>
                </c:pt>
                <c:pt idx="2">
                  <c:v>Nemecko</c:v>
                </c:pt>
                <c:pt idx="3">
                  <c:v>Lotyšsko</c:v>
                </c:pt>
                <c:pt idx="4">
                  <c:v>Belgicko</c:v>
                </c:pt>
                <c:pt idx="5">
                  <c:v>Holandsko</c:v>
                </c:pt>
                <c:pt idx="6">
                  <c:v>Švédsko</c:v>
                </c:pt>
                <c:pt idx="7">
                  <c:v>Estónsko</c:v>
                </c:pt>
                <c:pt idx="8">
                  <c:v>Slovinsko</c:v>
                </c:pt>
                <c:pt idx="9">
                  <c:v>Taliansko</c:v>
                </c:pt>
                <c:pt idx="10">
                  <c:v>Česko</c:v>
                </c:pt>
                <c:pt idx="11">
                  <c:v>Francúzsko</c:v>
                </c:pt>
                <c:pt idx="12">
                  <c:v>Slovensko</c:v>
                </c:pt>
                <c:pt idx="13">
                  <c:v>Fínsko</c:v>
                </c:pt>
                <c:pt idx="14">
                  <c:v>Írsko</c:v>
                </c:pt>
                <c:pt idx="15">
                  <c:v>Poľsko</c:v>
                </c:pt>
                <c:pt idx="16">
                  <c:v>Litva</c:v>
                </c:pt>
                <c:pt idx="17">
                  <c:v>Maďarsko</c:v>
                </c:pt>
                <c:pt idx="18">
                  <c:v>Portugalsko</c:v>
                </c:pt>
                <c:pt idx="19">
                  <c:v>Grécko</c:v>
                </c:pt>
                <c:pt idx="20">
                  <c:v>Chorvátsko</c:v>
                </c:pt>
                <c:pt idx="21">
                  <c:v>Bulharsko</c:v>
                </c:pt>
                <c:pt idx="22">
                  <c:v>Španielsko</c:v>
                </c:pt>
                <c:pt idx="23">
                  <c:v>Rumunsko</c:v>
                </c:pt>
                <c:pt idx="24">
                  <c:v>Cyprus</c:v>
                </c:pt>
                <c:pt idx="25">
                  <c:v>Malta</c:v>
                </c:pt>
              </c:strCache>
            </c:strRef>
          </c:cat>
          <c:val>
            <c:numRef>
              <c:f>'Graf 13'!$N$6:$N$31</c:f>
              <c:numCache>
                <c:formatCode>0.0%</c:formatCode>
                <c:ptCount val="26"/>
                <c:pt idx="0">
                  <c:v>0.67618508331985117</c:v>
                </c:pt>
                <c:pt idx="1">
                  <c:v>0.51834426018768476</c:v>
                </c:pt>
                <c:pt idx="2">
                  <c:v>0.50168918918918914</c:v>
                </c:pt>
                <c:pt idx="3">
                  <c:v>0.62815884476534289</c:v>
                </c:pt>
                <c:pt idx="4">
                  <c:v>0.36454218089011642</c:v>
                </c:pt>
                <c:pt idx="5">
                  <c:v>0.33871238863674569</c:v>
                </c:pt>
                <c:pt idx="6">
                  <c:v>0.33640783315916212</c:v>
                </c:pt>
                <c:pt idx="7">
                  <c:v>0.2798032898083771</c:v>
                </c:pt>
                <c:pt idx="8">
                  <c:v>0.33366069236435059</c:v>
                </c:pt>
                <c:pt idx="9">
                  <c:v>0.33339281013250655</c:v>
                </c:pt>
                <c:pt idx="10">
                  <c:v>0.21367565743360764</c:v>
                </c:pt>
                <c:pt idx="11">
                  <c:v>0.34513725601291823</c:v>
                </c:pt>
                <c:pt idx="12">
                  <c:v>0.24006820119352087</c:v>
                </c:pt>
                <c:pt idx="13">
                  <c:v>0.34466834592779177</c:v>
                </c:pt>
                <c:pt idx="14">
                  <c:v>0.36429756284292458</c:v>
                </c:pt>
                <c:pt idx="15">
                  <c:v>0.25530016451190157</c:v>
                </c:pt>
                <c:pt idx="16">
                  <c:v>0.27045009784735813</c:v>
                </c:pt>
                <c:pt idx="17">
                  <c:v>0.23337154621809419</c:v>
                </c:pt>
                <c:pt idx="18">
                  <c:v>0.22295255764643521</c:v>
                </c:pt>
                <c:pt idx="19">
                  <c:v>0.20702454482768737</c:v>
                </c:pt>
                <c:pt idx="20">
                  <c:v>0.25878760798331846</c:v>
                </c:pt>
                <c:pt idx="21">
                  <c:v>0.22415739396871473</c:v>
                </c:pt>
                <c:pt idx="22">
                  <c:v>0.12555977744605781</c:v>
                </c:pt>
                <c:pt idx="23">
                  <c:v>0.16134079472252369</c:v>
                </c:pt>
                <c:pt idx="24">
                  <c:v>0.15274463007159905</c:v>
                </c:pt>
                <c:pt idx="25">
                  <c:v>0.12459371614301191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0-4DB2-AD77-768C035DDEE8}"/>
            </c:ext>
          </c:extLst>
        </c:ser>
        <c:ser>
          <c:idx val="1"/>
          <c:order val="1"/>
          <c:tx>
            <c:strRef>
              <c:f>'Graf 13'!$O$5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73-4388-A45D-9B032FDB432A}"/>
              </c:ext>
            </c:extLst>
          </c:dPt>
          <c:dLbls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73-4388-A45D-9B032FDB4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13'!$M$6:$M$31</c:f>
              <c:strCache>
                <c:ptCount val="26"/>
                <c:pt idx="0">
                  <c:v>Dánsko</c:v>
                </c:pt>
                <c:pt idx="1">
                  <c:v>Rakúsko</c:v>
                </c:pt>
                <c:pt idx="2">
                  <c:v>Nemecko</c:v>
                </c:pt>
                <c:pt idx="3">
                  <c:v>Lotyšsko</c:v>
                </c:pt>
                <c:pt idx="4">
                  <c:v>Belgicko</c:v>
                </c:pt>
                <c:pt idx="5">
                  <c:v>Holandsko</c:v>
                </c:pt>
                <c:pt idx="6">
                  <c:v>Švédsko</c:v>
                </c:pt>
                <c:pt idx="7">
                  <c:v>Estónsko</c:v>
                </c:pt>
                <c:pt idx="8">
                  <c:v>Slovinsko</c:v>
                </c:pt>
                <c:pt idx="9">
                  <c:v>Taliansko</c:v>
                </c:pt>
                <c:pt idx="10">
                  <c:v>Česko</c:v>
                </c:pt>
                <c:pt idx="11">
                  <c:v>Francúzsko</c:v>
                </c:pt>
                <c:pt idx="12">
                  <c:v>Slovensko</c:v>
                </c:pt>
                <c:pt idx="13">
                  <c:v>Fínsko</c:v>
                </c:pt>
                <c:pt idx="14">
                  <c:v>Írsko</c:v>
                </c:pt>
                <c:pt idx="15">
                  <c:v>Poľsko</c:v>
                </c:pt>
                <c:pt idx="16">
                  <c:v>Litva</c:v>
                </c:pt>
                <c:pt idx="17">
                  <c:v>Maďarsko</c:v>
                </c:pt>
                <c:pt idx="18">
                  <c:v>Portugalsko</c:v>
                </c:pt>
                <c:pt idx="19">
                  <c:v>Grécko</c:v>
                </c:pt>
                <c:pt idx="20">
                  <c:v>Chorvátsko</c:v>
                </c:pt>
                <c:pt idx="21">
                  <c:v>Bulharsko</c:v>
                </c:pt>
                <c:pt idx="22">
                  <c:v>Španielsko</c:v>
                </c:pt>
                <c:pt idx="23">
                  <c:v>Rumunsko</c:v>
                </c:pt>
                <c:pt idx="24">
                  <c:v>Cyprus</c:v>
                </c:pt>
                <c:pt idx="25">
                  <c:v>Malta</c:v>
                </c:pt>
              </c:strCache>
            </c:strRef>
          </c:cat>
          <c:val>
            <c:numRef>
              <c:f>'Graf 13'!$O$6:$O$31</c:f>
              <c:numCache>
                <c:formatCode>0.0%</c:formatCode>
                <c:ptCount val="26"/>
                <c:pt idx="0">
                  <c:v>0.69280758759989458</c:v>
                </c:pt>
                <c:pt idx="1">
                  <c:v>0.4834561801393164</c:v>
                </c:pt>
                <c:pt idx="2">
                  <c:v>0.46656830006989203</c:v>
                </c:pt>
                <c:pt idx="3">
                  <c:v>0.45461794983326081</c:v>
                </c:pt>
                <c:pt idx="4">
                  <c:v>0.39111356592715329</c:v>
                </c:pt>
                <c:pt idx="5">
                  <c:v>0.37604119339694081</c:v>
                </c:pt>
                <c:pt idx="6">
                  <c:v>0.37381554011370816</c:v>
                </c:pt>
                <c:pt idx="7">
                  <c:v>0.37133550488599348</c:v>
                </c:pt>
                <c:pt idx="8">
                  <c:v>0.36267605633802819</c:v>
                </c:pt>
                <c:pt idx="9">
                  <c:v>0.34067038428550389</c:v>
                </c:pt>
                <c:pt idx="10">
                  <c:v>0.31252599953778598</c:v>
                </c:pt>
                <c:pt idx="11">
                  <c:v>0.30537501544544671</c:v>
                </c:pt>
                <c:pt idx="12">
                  <c:v>0.29350432115974351</c:v>
                </c:pt>
                <c:pt idx="13">
                  <c:v>0.29027504911591356</c:v>
                </c:pt>
                <c:pt idx="14">
                  <c:v>0.26231298206486386</c:v>
                </c:pt>
                <c:pt idx="15">
                  <c:v>0.24407779162184542</c:v>
                </c:pt>
                <c:pt idx="16">
                  <c:v>0.24345740798665416</c:v>
                </c:pt>
                <c:pt idx="17">
                  <c:v>0.23873137553313414</c:v>
                </c:pt>
                <c:pt idx="18">
                  <c:v>0.22305688886975614</c:v>
                </c:pt>
                <c:pt idx="19">
                  <c:v>0.2216111727155573</c:v>
                </c:pt>
                <c:pt idx="20">
                  <c:v>0.19270428519612412</c:v>
                </c:pt>
                <c:pt idx="21">
                  <c:v>0.16904539450368891</c:v>
                </c:pt>
                <c:pt idx="22">
                  <c:v>0.14641380550062916</c:v>
                </c:pt>
                <c:pt idx="23">
                  <c:v>0.13765534022768749</c:v>
                </c:pt>
                <c:pt idx="24">
                  <c:v>0.12392001974821032</c:v>
                </c:pt>
                <c:pt idx="25">
                  <c:v>9.314079422382672E-2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50-4DB2-AD77-768C035DD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767648115580266E-2"/>
          <c:y val="0.92015262673189735"/>
          <c:w val="0.94448643919510078"/>
          <c:h val="7.0404161878835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9861111111111E-2"/>
          <c:y val="3.7174305555555558E-2"/>
          <c:w val="0.90475052083333352"/>
          <c:h val="0.68638472222222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13'!$N$5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3B6-4087-97D9-49EF01A77B34}"/>
              </c:ext>
            </c:extLst>
          </c:dPt>
          <c:cat>
            <c:strRef>
              <c:f>'Graf 13'!$M$33:$M$58</c:f>
              <c:strCache>
                <c:ptCount val="26"/>
                <c:pt idx="0">
                  <c:v>Maďarsko</c:v>
                </c:pt>
                <c:pt idx="1">
                  <c:v>Taliansko</c:v>
                </c:pt>
                <c:pt idx="2">
                  <c:v>Lotyšsko</c:v>
                </c:pt>
                <c:pt idx="3">
                  <c:v>Bulharsko</c:v>
                </c:pt>
                <c:pt idx="4">
                  <c:v>Belgicko</c:v>
                </c:pt>
                <c:pt idx="5">
                  <c:v>Chorvátsko</c:v>
                </c:pt>
                <c:pt idx="6">
                  <c:v>Estónsko</c:v>
                </c:pt>
                <c:pt idx="7">
                  <c:v>Dánsko</c:v>
                </c:pt>
                <c:pt idx="8">
                  <c:v>Fínsko</c:v>
                </c:pt>
                <c:pt idx="9">
                  <c:v>Česko</c:v>
                </c:pt>
                <c:pt idx="10">
                  <c:v>Španielsko</c:v>
                </c:pt>
                <c:pt idx="11">
                  <c:v>Slovensko</c:v>
                </c:pt>
                <c:pt idx="12">
                  <c:v>Poľsko</c:v>
                </c:pt>
                <c:pt idx="13">
                  <c:v>Portugalsko</c:v>
                </c:pt>
                <c:pt idx="14">
                  <c:v>Malta</c:v>
                </c:pt>
                <c:pt idx="15">
                  <c:v>Slovinsko</c:v>
                </c:pt>
                <c:pt idx="16">
                  <c:v>Rakúsko</c:v>
                </c:pt>
                <c:pt idx="17">
                  <c:v>Švédsko</c:v>
                </c:pt>
                <c:pt idx="18">
                  <c:v>Francúzsko</c:v>
                </c:pt>
                <c:pt idx="19">
                  <c:v>Holandsko</c:v>
                </c:pt>
                <c:pt idx="20">
                  <c:v>Nemecko</c:v>
                </c:pt>
                <c:pt idx="21">
                  <c:v>Cyprus</c:v>
                </c:pt>
                <c:pt idx="22">
                  <c:v>Rumunsko</c:v>
                </c:pt>
                <c:pt idx="23">
                  <c:v>Litva</c:v>
                </c:pt>
                <c:pt idx="24">
                  <c:v>Írsko</c:v>
                </c:pt>
                <c:pt idx="25">
                  <c:v>Grécko</c:v>
                </c:pt>
              </c:strCache>
            </c:strRef>
          </c:cat>
          <c:val>
            <c:numRef>
              <c:f>'Graf 13'!$N$33:$N$58</c:f>
              <c:numCache>
                <c:formatCode>0.0%</c:formatCode>
                <c:ptCount val="26"/>
                <c:pt idx="0">
                  <c:v>0.25222312045270812</c:v>
                </c:pt>
                <c:pt idx="1">
                  <c:v>0.25292793878300068</c:v>
                </c:pt>
                <c:pt idx="2">
                  <c:v>0.22845391661992898</c:v>
                </c:pt>
                <c:pt idx="3">
                  <c:v>0.19453862365985525</c:v>
                </c:pt>
                <c:pt idx="4">
                  <c:v>0.20468571144179565</c:v>
                </c:pt>
                <c:pt idx="5">
                  <c:v>0.14707927677329624</c:v>
                </c:pt>
                <c:pt idx="6">
                  <c:v>0.19253024723829565</c:v>
                </c:pt>
                <c:pt idx="7">
                  <c:v>0.21005630937910846</c:v>
                </c:pt>
                <c:pt idx="8">
                  <c:v>0.20237184391736801</c:v>
                </c:pt>
                <c:pt idx="9">
                  <c:v>0.19411076202796773</c:v>
                </c:pt>
                <c:pt idx="10">
                  <c:v>0.17684519921619857</c:v>
                </c:pt>
                <c:pt idx="11">
                  <c:v>0.22957317073170733</c:v>
                </c:pt>
                <c:pt idx="12">
                  <c:v>0.14103907443789565</c:v>
                </c:pt>
                <c:pt idx="13">
                  <c:v>0.14731980696383165</c:v>
                </c:pt>
                <c:pt idx="14">
                  <c:v>0.15971316818774445</c:v>
                </c:pt>
                <c:pt idx="15">
                  <c:v>0.2034548944337812</c:v>
                </c:pt>
                <c:pt idx="16">
                  <c:v>0.14805765076667021</c:v>
                </c:pt>
                <c:pt idx="17">
                  <c:v>0.15169527896995708</c:v>
                </c:pt>
                <c:pt idx="18">
                  <c:v>0.13024413638751228</c:v>
                </c:pt>
                <c:pt idx="19">
                  <c:v>0.15565517241379309</c:v>
                </c:pt>
                <c:pt idx="20">
                  <c:v>0.14293907138924572</c:v>
                </c:pt>
                <c:pt idx="21">
                  <c:v>0.21647058823529414</c:v>
                </c:pt>
                <c:pt idx="22">
                  <c:v>8.3265051309063962E-2</c:v>
                </c:pt>
                <c:pt idx="23">
                  <c:v>0.11170508192168842</c:v>
                </c:pt>
                <c:pt idx="24">
                  <c:v>6.3111192635307872E-2</c:v>
                </c:pt>
                <c:pt idx="25">
                  <c:v>8.7298043354713001E-2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B-4152-A863-FB047E114D76}"/>
            </c:ext>
          </c:extLst>
        </c:ser>
        <c:ser>
          <c:idx val="1"/>
          <c:order val="1"/>
          <c:tx>
            <c:strRef>
              <c:f>'Graf 13'!$O$5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B6-4087-97D9-49EF01A77B34}"/>
              </c:ext>
            </c:extLst>
          </c:dPt>
          <c:dLbls>
            <c:dLbl>
              <c:idx val="11"/>
              <c:layout>
                <c:manualLayout>
                  <c:x val="6.6145833333333334E-3"/>
                  <c:y val="-8.81944444444448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6-4087-97D9-49EF01A77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13'!$M$33:$M$58</c:f>
              <c:strCache>
                <c:ptCount val="26"/>
                <c:pt idx="0">
                  <c:v>Maďarsko</c:v>
                </c:pt>
                <c:pt idx="1">
                  <c:v>Taliansko</c:v>
                </c:pt>
                <c:pt idx="2">
                  <c:v>Lotyšsko</c:v>
                </c:pt>
                <c:pt idx="3">
                  <c:v>Bulharsko</c:v>
                </c:pt>
                <c:pt idx="4">
                  <c:v>Belgicko</c:v>
                </c:pt>
                <c:pt idx="5">
                  <c:v>Chorvátsko</c:v>
                </c:pt>
                <c:pt idx="6">
                  <c:v>Estónsko</c:v>
                </c:pt>
                <c:pt idx="7">
                  <c:v>Dánsko</c:v>
                </c:pt>
                <c:pt idx="8">
                  <c:v>Fínsko</c:v>
                </c:pt>
                <c:pt idx="9">
                  <c:v>Česko</c:v>
                </c:pt>
                <c:pt idx="10">
                  <c:v>Španielsko</c:v>
                </c:pt>
                <c:pt idx="11">
                  <c:v>Slovensko</c:v>
                </c:pt>
                <c:pt idx="12">
                  <c:v>Poľsko</c:v>
                </c:pt>
                <c:pt idx="13">
                  <c:v>Portugalsko</c:v>
                </c:pt>
                <c:pt idx="14">
                  <c:v>Malta</c:v>
                </c:pt>
                <c:pt idx="15">
                  <c:v>Slovinsko</c:v>
                </c:pt>
                <c:pt idx="16">
                  <c:v>Rakúsko</c:v>
                </c:pt>
                <c:pt idx="17">
                  <c:v>Švédsko</c:v>
                </c:pt>
                <c:pt idx="18">
                  <c:v>Francúzsko</c:v>
                </c:pt>
                <c:pt idx="19">
                  <c:v>Holandsko</c:v>
                </c:pt>
                <c:pt idx="20">
                  <c:v>Nemecko</c:v>
                </c:pt>
                <c:pt idx="21">
                  <c:v>Cyprus</c:v>
                </c:pt>
                <c:pt idx="22">
                  <c:v>Rumunsko</c:v>
                </c:pt>
                <c:pt idx="23">
                  <c:v>Litva</c:v>
                </c:pt>
                <c:pt idx="24">
                  <c:v>Írsko</c:v>
                </c:pt>
                <c:pt idx="25">
                  <c:v>Grécko</c:v>
                </c:pt>
              </c:strCache>
            </c:strRef>
          </c:cat>
          <c:val>
            <c:numRef>
              <c:f>'Graf 13'!$O$33:$O$58</c:f>
              <c:numCache>
                <c:formatCode>0.0%</c:formatCode>
                <c:ptCount val="26"/>
                <c:pt idx="0">
                  <c:v>0.26279315610195375</c:v>
                </c:pt>
                <c:pt idx="1">
                  <c:v>0.23826619435453328</c:v>
                </c:pt>
                <c:pt idx="2">
                  <c:v>0.22840409956076133</c:v>
                </c:pt>
                <c:pt idx="3">
                  <c:v>0.21938117748173613</c:v>
                </c:pt>
                <c:pt idx="4">
                  <c:v>0.21512051809915939</c:v>
                </c:pt>
                <c:pt idx="5">
                  <c:v>0.20909421607857401</c:v>
                </c:pt>
                <c:pt idx="6">
                  <c:v>0.19449695442134005</c:v>
                </c:pt>
                <c:pt idx="7">
                  <c:v>0.19443914990946345</c:v>
                </c:pt>
                <c:pt idx="8">
                  <c:v>0.19376925710373161</c:v>
                </c:pt>
                <c:pt idx="9">
                  <c:v>0.19073686214775321</c:v>
                </c:pt>
                <c:pt idx="10">
                  <c:v>0.19039664348704402</c:v>
                </c:pt>
                <c:pt idx="11">
                  <c:v>0.18717592930694518</c:v>
                </c:pt>
                <c:pt idx="12">
                  <c:v>0.18131808710824002</c:v>
                </c:pt>
                <c:pt idx="13">
                  <c:v>0.17139696884119363</c:v>
                </c:pt>
                <c:pt idx="14">
                  <c:v>0.16957431960921143</c:v>
                </c:pt>
                <c:pt idx="15">
                  <c:v>0.16628733997155051</c:v>
                </c:pt>
                <c:pt idx="16">
                  <c:v>0.16190257088629437</c:v>
                </c:pt>
                <c:pt idx="17">
                  <c:v>0.16159332415267302</c:v>
                </c:pt>
                <c:pt idx="18">
                  <c:v>0.15421891507050664</c:v>
                </c:pt>
                <c:pt idx="19">
                  <c:v>0.15089874344959711</c:v>
                </c:pt>
                <c:pt idx="20">
                  <c:v>0.14382806391467351</c:v>
                </c:pt>
                <c:pt idx="21">
                  <c:v>0.14376321353065541</c:v>
                </c:pt>
                <c:pt idx="22">
                  <c:v>0.13489367526472307</c:v>
                </c:pt>
                <c:pt idx="23">
                  <c:v>0.11789131612204369</c:v>
                </c:pt>
                <c:pt idx="24">
                  <c:v>0.10030864197530864</c:v>
                </c:pt>
                <c:pt idx="25">
                  <c:v>7.8633945426463014E-2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B-4152-A863-FB047E11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034489101602054E-2"/>
          <c:y val="0.90987265121823513"/>
          <c:w val="0.94448643919510078"/>
          <c:h val="8.4135900035656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9861111111111E-2"/>
          <c:y val="4.1584027777777775E-2"/>
          <c:w val="0.90475052083333352"/>
          <c:h val="0.67756527777777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13'!$N$5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78-40DB-9596-E1260DD265D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'Graf 13'!$M$60:$M$85</c15:sqref>
                  </c15:fullRef>
                </c:ext>
              </c:extLst>
              <c:f>'Graf 13'!$M$60:$M$84</c:f>
              <c:strCache>
                <c:ptCount val="25"/>
                <c:pt idx="0">
                  <c:v>Chorvátsko</c:v>
                </c:pt>
                <c:pt idx="1">
                  <c:v>Slovinsko</c:v>
                </c:pt>
                <c:pt idx="2">
                  <c:v>Belgicko</c:v>
                </c:pt>
                <c:pt idx="3">
                  <c:v>Česko</c:v>
                </c:pt>
                <c:pt idx="4">
                  <c:v>Švédsko</c:v>
                </c:pt>
                <c:pt idx="5">
                  <c:v>Portugalsko</c:v>
                </c:pt>
                <c:pt idx="6">
                  <c:v>Rakúsko</c:v>
                </c:pt>
                <c:pt idx="7">
                  <c:v>Rumunsko</c:v>
                </c:pt>
                <c:pt idx="8">
                  <c:v>Maďarsko</c:v>
                </c:pt>
                <c:pt idx="9">
                  <c:v>Bulharsko</c:v>
                </c:pt>
                <c:pt idx="10">
                  <c:v>Španielsko</c:v>
                </c:pt>
                <c:pt idx="11">
                  <c:v>Estónsko</c:v>
                </c:pt>
                <c:pt idx="12">
                  <c:v>Malta</c:v>
                </c:pt>
                <c:pt idx="13">
                  <c:v>Fínsko</c:v>
                </c:pt>
                <c:pt idx="14">
                  <c:v>Holandsko</c:v>
                </c:pt>
                <c:pt idx="15">
                  <c:v>Lotyšsko</c:v>
                </c:pt>
                <c:pt idx="16">
                  <c:v>Taliansko</c:v>
                </c:pt>
                <c:pt idx="17">
                  <c:v>Slovensko</c:v>
                </c:pt>
                <c:pt idx="18">
                  <c:v>Grécko</c:v>
                </c:pt>
                <c:pt idx="19">
                  <c:v>Nemecko</c:v>
                </c:pt>
                <c:pt idx="20">
                  <c:v>Litva</c:v>
                </c:pt>
                <c:pt idx="21">
                  <c:v>Cyprus</c:v>
                </c:pt>
                <c:pt idx="22">
                  <c:v>Dánsko</c:v>
                </c:pt>
                <c:pt idx="23">
                  <c:v>Írsko</c:v>
                </c:pt>
                <c:pt idx="24">
                  <c:v>Poľsko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13'!$N$60:$N$85</c15:sqref>
                  </c15:fullRef>
                </c:ext>
              </c:extLst>
              <c:f>'Graf 13'!$N$60:$N$84</c:f>
              <c:numCache>
                <c:formatCode>0.0%</c:formatCode>
                <c:ptCount val="25"/>
                <c:pt idx="0">
                  <c:v>0.16614578082467993</c:v>
                </c:pt>
                <c:pt idx="1">
                  <c:v>0.1742973307406753</c:v>
                </c:pt>
                <c:pt idx="2">
                  <c:v>0.15970062888282685</c:v>
                </c:pt>
                <c:pt idx="3">
                  <c:v>0.15102646716485887</c:v>
                </c:pt>
                <c:pt idx="4">
                  <c:v>0.11286930600077588</c:v>
                </c:pt>
                <c:pt idx="5">
                  <c:v>8.9345063538611921E-2</c:v>
                </c:pt>
                <c:pt idx="6">
                  <c:v>9.150056875403019E-2</c:v>
                </c:pt>
                <c:pt idx="7">
                  <c:v>0.14839934888768314</c:v>
                </c:pt>
                <c:pt idx="8">
                  <c:v>0.11133623245700733</c:v>
                </c:pt>
                <c:pt idx="9">
                  <c:v>9.9948407673186065E-2</c:v>
                </c:pt>
                <c:pt idx="10">
                  <c:v>0.10370717972782731</c:v>
                </c:pt>
                <c:pt idx="11">
                  <c:v>0.11136595310907239</c:v>
                </c:pt>
                <c:pt idx="12">
                  <c:v>8.0328617069831132E-2</c:v>
                </c:pt>
                <c:pt idx="13">
                  <c:v>9.8148148148148151E-2</c:v>
                </c:pt>
                <c:pt idx="14">
                  <c:v>0.11510512963838844</c:v>
                </c:pt>
                <c:pt idx="15">
                  <c:v>0.108703829082976</c:v>
                </c:pt>
                <c:pt idx="16">
                  <c:v>9.209288133681022E-2</c:v>
                </c:pt>
                <c:pt idx="17">
                  <c:v>8.9916066432525754E-2</c:v>
                </c:pt>
                <c:pt idx="18">
                  <c:v>8.2684556346971458E-2</c:v>
                </c:pt>
                <c:pt idx="19">
                  <c:v>7.8692636701791246E-2</c:v>
                </c:pt>
                <c:pt idx="20">
                  <c:v>6.6767708998085526E-2</c:v>
                </c:pt>
                <c:pt idx="21">
                  <c:v>0.10099889012208658</c:v>
                </c:pt>
                <c:pt idx="22">
                  <c:v>9.167503037346153E-2</c:v>
                </c:pt>
                <c:pt idx="23">
                  <c:v>6.549556488682387E-2</c:v>
                </c:pt>
                <c:pt idx="24">
                  <c:v>4.1428224298407181E-2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1-4B16-A0BC-9B882642FD05}"/>
            </c:ext>
          </c:extLst>
        </c:ser>
        <c:ser>
          <c:idx val="1"/>
          <c:order val="1"/>
          <c:tx>
            <c:strRef>
              <c:f>'Graf 13'!$O$5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E78-40DB-9596-E1260DD265D4}"/>
              </c:ext>
            </c:extLst>
          </c:dPt>
          <c:dLbls>
            <c:dLbl>
              <c:idx val="1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8-40DB-9596-E1260DD26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13'!$M$60:$M$85</c15:sqref>
                  </c15:fullRef>
                </c:ext>
              </c:extLst>
              <c:f>'Graf 13'!$M$60:$M$84</c:f>
              <c:strCache>
                <c:ptCount val="25"/>
                <c:pt idx="0">
                  <c:v>Chorvátsko</c:v>
                </c:pt>
                <c:pt idx="1">
                  <c:v>Slovinsko</c:v>
                </c:pt>
                <c:pt idx="2">
                  <c:v>Belgicko</c:v>
                </c:pt>
                <c:pt idx="3">
                  <c:v>Česko</c:v>
                </c:pt>
                <c:pt idx="4">
                  <c:v>Švédsko</c:v>
                </c:pt>
                <c:pt idx="5">
                  <c:v>Portugalsko</c:v>
                </c:pt>
                <c:pt idx="6">
                  <c:v>Rakúsko</c:v>
                </c:pt>
                <c:pt idx="7">
                  <c:v>Rumunsko</c:v>
                </c:pt>
                <c:pt idx="8">
                  <c:v>Maďarsko</c:v>
                </c:pt>
                <c:pt idx="9">
                  <c:v>Bulharsko</c:v>
                </c:pt>
                <c:pt idx="10">
                  <c:v>Španielsko</c:v>
                </c:pt>
                <c:pt idx="11">
                  <c:v>Estónsko</c:v>
                </c:pt>
                <c:pt idx="12">
                  <c:v>Malta</c:v>
                </c:pt>
                <c:pt idx="13">
                  <c:v>Fínsko</c:v>
                </c:pt>
                <c:pt idx="14">
                  <c:v>Holandsko</c:v>
                </c:pt>
                <c:pt idx="15">
                  <c:v>Lotyšsko</c:v>
                </c:pt>
                <c:pt idx="16">
                  <c:v>Taliansko</c:v>
                </c:pt>
                <c:pt idx="17">
                  <c:v>Slovensko</c:v>
                </c:pt>
                <c:pt idx="18">
                  <c:v>Grécko</c:v>
                </c:pt>
                <c:pt idx="19">
                  <c:v>Nemecko</c:v>
                </c:pt>
                <c:pt idx="20">
                  <c:v>Litva</c:v>
                </c:pt>
                <c:pt idx="21">
                  <c:v>Cyprus</c:v>
                </c:pt>
                <c:pt idx="22">
                  <c:v>Dánsko</c:v>
                </c:pt>
                <c:pt idx="23">
                  <c:v>Írsko</c:v>
                </c:pt>
                <c:pt idx="24">
                  <c:v>Poľsko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13'!$O$60:$O$85</c15:sqref>
                  </c15:fullRef>
                </c:ext>
              </c:extLst>
              <c:f>'Graf 13'!$O$60:$O$84</c:f>
              <c:numCache>
                <c:formatCode>0.0%</c:formatCode>
                <c:ptCount val="25"/>
                <c:pt idx="0">
                  <c:v>0.18857358585540804</c:v>
                </c:pt>
                <c:pt idx="1">
                  <c:v>0.16222855889449442</c:v>
                </c:pt>
                <c:pt idx="2">
                  <c:v>0.15953675254077052</c:v>
                </c:pt>
                <c:pt idx="3">
                  <c:v>0.14162998322506559</c:v>
                </c:pt>
                <c:pt idx="4">
                  <c:v>0.12286045926044206</c:v>
                </c:pt>
                <c:pt idx="5">
                  <c:v>0.12034845978263146</c:v>
                </c:pt>
                <c:pt idx="6">
                  <c:v>0.11953254041203341</c:v>
                </c:pt>
                <c:pt idx="7">
                  <c:v>0.11008215671164169</c:v>
                </c:pt>
                <c:pt idx="8">
                  <c:v>0.10624309392265192</c:v>
                </c:pt>
                <c:pt idx="9">
                  <c:v>0.10061418864789484</c:v>
                </c:pt>
                <c:pt idx="10">
                  <c:v>9.9349240780911063E-2</c:v>
                </c:pt>
                <c:pt idx="11">
                  <c:v>9.8959520012151594E-2</c:v>
                </c:pt>
                <c:pt idx="12">
                  <c:v>9.7898599066044034E-2</c:v>
                </c:pt>
                <c:pt idx="13">
                  <c:v>9.6444626072742137E-2</c:v>
                </c:pt>
                <c:pt idx="14">
                  <c:v>9.5998497088108203E-2</c:v>
                </c:pt>
                <c:pt idx="15">
                  <c:v>9.400206198071441E-2</c:v>
                </c:pt>
                <c:pt idx="16">
                  <c:v>9.176355038462336E-2</c:v>
                </c:pt>
                <c:pt idx="17">
                  <c:v>8.7733477011494268E-2</c:v>
                </c:pt>
                <c:pt idx="18">
                  <c:v>8.1790991737984542E-2</c:v>
                </c:pt>
                <c:pt idx="19">
                  <c:v>7.88784179645554E-2</c:v>
                </c:pt>
                <c:pt idx="20">
                  <c:v>7.0603878835052203E-2</c:v>
                </c:pt>
                <c:pt idx="21">
                  <c:v>6.8013190436933227E-2</c:v>
                </c:pt>
                <c:pt idx="22">
                  <c:v>6.7365528286606066E-2</c:v>
                </c:pt>
                <c:pt idx="23">
                  <c:v>6.518876658779961E-2</c:v>
                </c:pt>
                <c:pt idx="24">
                  <c:v>4.8843036282641278E-2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C1-4B16-A0BC-9B882642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34227622569371E-2"/>
          <c:y val="0.90275061298101278"/>
          <c:w val="0.94448643919510078"/>
          <c:h val="8.782655545565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88888888888892E-2"/>
          <c:y val="5.0403472222222225E-2"/>
          <c:w val="0.90475052083333352"/>
          <c:h val="0.67658993055555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13'!$N$5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DCF-4E8F-BB9A-E914F06739F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'Graf 13'!$M$87:$M$112</c15:sqref>
                  </c15:fullRef>
                </c:ext>
              </c:extLst>
              <c:f>'Graf 13'!$M$87:$M$111</c:f>
              <c:strCache>
                <c:ptCount val="25"/>
                <c:pt idx="0">
                  <c:v>Chorvátsko</c:v>
                </c:pt>
                <c:pt idx="1">
                  <c:v>Rumunsko</c:v>
                </c:pt>
                <c:pt idx="2">
                  <c:v>Belgicko</c:v>
                </c:pt>
                <c:pt idx="3">
                  <c:v>Fínsko</c:v>
                </c:pt>
                <c:pt idx="4">
                  <c:v>Rakúsko</c:v>
                </c:pt>
                <c:pt idx="5">
                  <c:v>Maďarsko</c:v>
                </c:pt>
                <c:pt idx="6">
                  <c:v>Švédsko</c:v>
                </c:pt>
                <c:pt idx="7">
                  <c:v>Česko</c:v>
                </c:pt>
                <c:pt idx="8">
                  <c:v>Slovinsko</c:v>
                </c:pt>
                <c:pt idx="9">
                  <c:v>Lotyšsko</c:v>
                </c:pt>
                <c:pt idx="10">
                  <c:v>Španielsko</c:v>
                </c:pt>
                <c:pt idx="11">
                  <c:v>Estónsko</c:v>
                </c:pt>
                <c:pt idx="12">
                  <c:v>Portugalsko</c:v>
                </c:pt>
                <c:pt idx="13">
                  <c:v>Taliansko</c:v>
                </c:pt>
                <c:pt idx="14">
                  <c:v>Slovensko</c:v>
                </c:pt>
                <c:pt idx="15">
                  <c:v>Nemecko</c:v>
                </c:pt>
                <c:pt idx="16">
                  <c:v>Litva</c:v>
                </c:pt>
                <c:pt idx="17">
                  <c:v>Holandsko</c:v>
                </c:pt>
                <c:pt idx="18">
                  <c:v>Bulharsko</c:v>
                </c:pt>
                <c:pt idx="19">
                  <c:v>Malta</c:v>
                </c:pt>
                <c:pt idx="20">
                  <c:v>Írsko</c:v>
                </c:pt>
                <c:pt idx="21">
                  <c:v>Grécko</c:v>
                </c:pt>
                <c:pt idx="22">
                  <c:v>Poľsko</c:v>
                </c:pt>
                <c:pt idx="23">
                  <c:v>Dánsko</c:v>
                </c:pt>
                <c:pt idx="24">
                  <c:v>Cyprus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13'!$N$87:$N$112</c15:sqref>
                  </c15:fullRef>
                </c:ext>
              </c:extLst>
              <c:f>'Graf 13'!$N$87:$N$111</c:f>
              <c:numCache>
                <c:formatCode>0.0%</c:formatCode>
                <c:ptCount val="25"/>
                <c:pt idx="0">
                  <c:v>8.4507042253521125E-2</c:v>
                </c:pt>
                <c:pt idx="1">
                  <c:v>0.14377166301195443</c:v>
                </c:pt>
                <c:pt idx="2">
                  <c:v>0.13322123234187547</c:v>
                </c:pt>
                <c:pt idx="3">
                  <c:v>0.12003117692907249</c:v>
                </c:pt>
                <c:pt idx="4">
                  <c:v>0.10553999020945516</c:v>
                </c:pt>
                <c:pt idx="5">
                  <c:v>0.11416113976909852</c:v>
                </c:pt>
                <c:pt idx="6">
                  <c:v>0.10904748574028066</c:v>
                </c:pt>
                <c:pt idx="7">
                  <c:v>0.12914679322547432</c:v>
                </c:pt>
                <c:pt idx="8">
                  <c:v>0.13022222222222224</c:v>
                </c:pt>
                <c:pt idx="9">
                  <c:v>0.12897060761829443</c:v>
                </c:pt>
                <c:pt idx="10">
                  <c:v>0.10959261384382661</c:v>
                </c:pt>
                <c:pt idx="11">
                  <c:v>0.1232722143864598</c:v>
                </c:pt>
                <c:pt idx="12">
                  <c:v>7.7048698717727168E-2</c:v>
                </c:pt>
                <c:pt idx="13">
                  <c:v>0.10101757061755214</c:v>
                </c:pt>
                <c:pt idx="14">
                  <c:v>7.0182785633344819E-2</c:v>
                </c:pt>
                <c:pt idx="15">
                  <c:v>7.7633953332135519E-2</c:v>
                </c:pt>
                <c:pt idx="16">
                  <c:v>8.2736812843144061E-2</c:v>
                </c:pt>
                <c:pt idx="17">
                  <c:v>8.3179508649070394E-2</c:v>
                </c:pt>
                <c:pt idx="18">
                  <c:v>0.1042564839526449</c:v>
                </c:pt>
                <c:pt idx="19">
                  <c:v>6.5418549601893694E-2</c:v>
                </c:pt>
                <c:pt idx="20">
                  <c:v>4.9237218591499168E-2</c:v>
                </c:pt>
                <c:pt idx="21">
                  <c:v>7.9600502978705856E-2</c:v>
                </c:pt>
                <c:pt idx="22">
                  <c:v>6.6346252085958513E-2</c:v>
                </c:pt>
                <c:pt idx="23">
                  <c:v>6.853342329750832E-2</c:v>
                </c:pt>
                <c:pt idx="24">
                  <c:v>8.5246381049861084E-2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9-4D30-BEC7-32C52B43DF8F}"/>
            </c:ext>
          </c:extLst>
        </c:ser>
        <c:ser>
          <c:idx val="1"/>
          <c:order val="1"/>
          <c:tx>
            <c:strRef>
              <c:f>'Graf 13'!$O$5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CF-4E8F-BB9A-E914F06739FB}"/>
              </c:ext>
            </c:extLst>
          </c:dPt>
          <c:dLbls>
            <c:dLbl>
              <c:idx val="1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F-4E8F-BB9A-E914F06739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13'!$M$87:$M$112</c15:sqref>
                  </c15:fullRef>
                </c:ext>
              </c:extLst>
              <c:f>'Graf 13'!$M$87:$M$111</c:f>
              <c:strCache>
                <c:ptCount val="25"/>
                <c:pt idx="0">
                  <c:v>Chorvátsko</c:v>
                </c:pt>
                <c:pt idx="1">
                  <c:v>Rumunsko</c:v>
                </c:pt>
                <c:pt idx="2">
                  <c:v>Belgicko</c:v>
                </c:pt>
                <c:pt idx="3">
                  <c:v>Fínsko</c:v>
                </c:pt>
                <c:pt idx="4">
                  <c:v>Rakúsko</c:v>
                </c:pt>
                <c:pt idx="5">
                  <c:v>Maďarsko</c:v>
                </c:pt>
                <c:pt idx="6">
                  <c:v>Švédsko</c:v>
                </c:pt>
                <c:pt idx="7">
                  <c:v>Česko</c:v>
                </c:pt>
                <c:pt idx="8">
                  <c:v>Slovinsko</c:v>
                </c:pt>
                <c:pt idx="9">
                  <c:v>Lotyšsko</c:v>
                </c:pt>
                <c:pt idx="10">
                  <c:v>Španielsko</c:v>
                </c:pt>
                <c:pt idx="11">
                  <c:v>Estónsko</c:v>
                </c:pt>
                <c:pt idx="12">
                  <c:v>Portugalsko</c:v>
                </c:pt>
                <c:pt idx="13">
                  <c:v>Taliansko</c:v>
                </c:pt>
                <c:pt idx="14">
                  <c:v>Slovensko</c:v>
                </c:pt>
                <c:pt idx="15">
                  <c:v>Nemecko</c:v>
                </c:pt>
                <c:pt idx="16">
                  <c:v>Litva</c:v>
                </c:pt>
                <c:pt idx="17">
                  <c:v>Holandsko</c:v>
                </c:pt>
                <c:pt idx="18">
                  <c:v>Bulharsko</c:v>
                </c:pt>
                <c:pt idx="19">
                  <c:v>Malta</c:v>
                </c:pt>
                <c:pt idx="20">
                  <c:v>Írsko</c:v>
                </c:pt>
                <c:pt idx="21">
                  <c:v>Grécko</c:v>
                </c:pt>
                <c:pt idx="22">
                  <c:v>Poľsko</c:v>
                </c:pt>
                <c:pt idx="23">
                  <c:v>Dánsko</c:v>
                </c:pt>
                <c:pt idx="24">
                  <c:v>Cyprus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13'!$O$87:$O$112</c15:sqref>
                  </c15:fullRef>
                </c:ext>
              </c:extLst>
              <c:f>'Graf 13'!$O$87:$O$111</c:f>
              <c:numCache>
                <c:formatCode>0.0%</c:formatCode>
                <c:ptCount val="25"/>
                <c:pt idx="0">
                  <c:v>0.14361208974596701</c:v>
                </c:pt>
                <c:pt idx="1">
                  <c:v>0.14352851862228527</c:v>
                </c:pt>
                <c:pt idx="2">
                  <c:v>0.11754470178807153</c:v>
                </c:pt>
                <c:pt idx="3">
                  <c:v>0.11659871869539895</c:v>
                </c:pt>
                <c:pt idx="4">
                  <c:v>0.11613984966689865</c:v>
                </c:pt>
                <c:pt idx="5">
                  <c:v>0.11342037731592454</c:v>
                </c:pt>
                <c:pt idx="6">
                  <c:v>0.10890525145873854</c:v>
                </c:pt>
                <c:pt idx="7">
                  <c:v>0.10831746319639672</c:v>
                </c:pt>
                <c:pt idx="8">
                  <c:v>0.10507616131836565</c:v>
                </c:pt>
                <c:pt idx="9">
                  <c:v>9.8625908593049885E-2</c:v>
                </c:pt>
                <c:pt idx="10">
                  <c:v>9.7844468901833404E-2</c:v>
                </c:pt>
                <c:pt idx="11">
                  <c:v>9.2237388010342147E-2</c:v>
                </c:pt>
                <c:pt idx="12">
                  <c:v>8.9074782462482655E-2</c:v>
                </c:pt>
                <c:pt idx="13">
                  <c:v>8.8061008545733413E-2</c:v>
                </c:pt>
                <c:pt idx="14">
                  <c:v>8.2513264704548547E-2</c:v>
                </c:pt>
                <c:pt idx="15">
                  <c:v>7.7635306307007726E-2</c:v>
                </c:pt>
                <c:pt idx="16">
                  <c:v>7.7283372365339581E-2</c:v>
                </c:pt>
                <c:pt idx="17">
                  <c:v>7.5900218073506734E-2</c:v>
                </c:pt>
                <c:pt idx="18">
                  <c:v>7.4540829809725165E-2</c:v>
                </c:pt>
                <c:pt idx="19">
                  <c:v>7.4333527923720583E-2</c:v>
                </c:pt>
                <c:pt idx="20">
                  <c:v>7.3653568397385308E-2</c:v>
                </c:pt>
                <c:pt idx="21">
                  <c:v>6.2986370483941428E-2</c:v>
                </c:pt>
                <c:pt idx="22">
                  <c:v>6.115401691505748E-2</c:v>
                </c:pt>
                <c:pt idx="23">
                  <c:v>6.0518481250165498E-2</c:v>
                </c:pt>
                <c:pt idx="24">
                  <c:v>4.9550313931783475E-2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9-4D30-BEC7-32C52B43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034489101602054E-2"/>
          <c:y val="0.90249150607577322"/>
          <c:w val="0.94448643919510078"/>
          <c:h val="9.151718642568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71307920645502E-2"/>
          <c:y val="4.7774142185696075E-2"/>
          <c:w val="0.73037026521724679"/>
          <c:h val="0.85213201941333216"/>
        </c:manualLayout>
      </c:layout>
      <c:areaChart>
        <c:grouping val="standard"/>
        <c:varyColors val="0"/>
        <c:ser>
          <c:idx val="4"/>
          <c:order val="4"/>
          <c:tx>
            <c:strRef>
              <c:f>'Graf 2'!$N$17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'Graf 2'!$O$7:$V$7</c15:sqref>
                  </c15:fullRef>
                </c:ext>
              </c:extLst>
              <c:f>'Graf 2'!$P$7:$V$7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2'!$O$17:$V$17</c15:sqref>
                  </c15:fullRef>
                </c:ext>
              </c:extLst>
              <c:f>'Graf 2'!$P$17:$V$17</c:f>
              <c:numCache>
                <c:formatCode>0.00</c:formatCode>
                <c:ptCount val="7"/>
                <c:pt idx="0">
                  <c:v>103.96134037006422</c:v>
                </c:pt>
                <c:pt idx="1">
                  <c:v>112.82401814289649</c:v>
                </c:pt>
                <c:pt idx="2">
                  <c:v>120.8865857018715</c:v>
                </c:pt>
                <c:pt idx="3">
                  <c:v>127.28110892096393</c:v>
                </c:pt>
                <c:pt idx="4">
                  <c:v>137.38369258811809</c:v>
                </c:pt>
                <c:pt idx="5">
                  <c:v>143.49208367775162</c:v>
                </c:pt>
                <c:pt idx="6">
                  <c:v>161.02456497318835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C4D-BAA0-D7D946BE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areaChart>
      <c:barChart>
        <c:barDir val="col"/>
        <c:grouping val="clustered"/>
        <c:varyColors val="0"/>
        <c:ser>
          <c:idx val="6"/>
          <c:order val="5"/>
          <c:tx>
            <c:strRef>
              <c:f>'Graf 2'!$M$18:$N$18</c:f>
              <c:strCache>
                <c:ptCount val="2"/>
                <c:pt idx="0">
                  <c:v>% zmena</c:v>
                </c:pt>
                <c:pt idx="1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79-4511-8AFE-D07AFEE932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79-4511-8AFE-D07AFEE932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79-4511-8AFE-D07AFEE932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79-4511-8AFE-D07AFEE932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79-4511-8AFE-D07AFEE932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79-4511-8AFE-D07AFEE932FD}"/>
                </c:ext>
              </c:extLst>
            </c:dLbl>
            <c:dLbl>
              <c:idx val="6"/>
              <c:layout>
                <c:manualLayout>
                  <c:x val="-8.1416518193347042E-17"/>
                  <c:y val="5.9897953721364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9-4511-8AFE-D07AFEE93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2'!$O$7:$V$7</c15:sqref>
                  </c15:fullRef>
                </c:ext>
              </c:extLst>
              <c:f>'Graf 2'!$P$7:$V$7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2'!$O$18:$V$18</c15:sqref>
                  </c15:fullRef>
                </c:ext>
              </c:extLst>
              <c:f>'Graf 2'!$P$18:$V$18</c:f>
              <c:numCache>
                <c:formatCode>0.0%</c:formatCode>
                <c:ptCount val="7"/>
                <c:pt idx="0">
                  <c:v>3.9613403700642147E-2</c:v>
                </c:pt>
                <c:pt idx="1">
                  <c:v>8.5249745158001877E-2</c:v>
                </c:pt>
                <c:pt idx="2">
                  <c:v>7.1461446699792264E-2</c:v>
                </c:pt>
                <c:pt idx="3">
                  <c:v>5.2896880013325154E-2</c:v>
                </c:pt>
                <c:pt idx="4">
                  <c:v>7.9372215977686178E-2</c:v>
                </c:pt>
                <c:pt idx="5">
                  <c:v>4.4462271864730951E-2</c:v>
                </c:pt>
                <c:pt idx="6">
                  <c:v>0.1221843104237752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C4D-BAA0-D7D946BE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658575"/>
        <c:axId val="1427667727"/>
      </c:barChart>
      <c:lineChart>
        <c:grouping val="standard"/>
        <c:varyColors val="0"/>
        <c:ser>
          <c:idx val="0"/>
          <c:order val="0"/>
          <c:tx>
            <c:strRef>
              <c:f>'Graf 2'!$N$13</c:f>
              <c:strCache>
                <c:ptCount val="1"/>
                <c:pt idx="0">
                  <c:v>Rakúsko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2'!$O$7:$V$7</c15:sqref>
                  </c15:fullRef>
                </c:ext>
              </c:extLst>
              <c:f>'Graf 2'!$P$7:$V$7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2'!$O$13:$V$13</c15:sqref>
                  </c15:fullRef>
                </c:ext>
              </c:extLst>
              <c:f>'Graf 2'!$P$13:$V$13</c:f>
              <c:numCache>
                <c:formatCode>0.00</c:formatCode>
                <c:ptCount val="7"/>
                <c:pt idx="0">
                  <c:v>101.11783517427028</c:v>
                </c:pt>
                <c:pt idx="1">
                  <c:v>104.41824871106762</c:v>
                </c:pt>
                <c:pt idx="2">
                  <c:v>107.31590976021501</c:v>
                </c:pt>
                <c:pt idx="3">
                  <c:v>109.25584115541436</c:v>
                </c:pt>
                <c:pt idx="4">
                  <c:v>118.35738372647673</c:v>
                </c:pt>
                <c:pt idx="5">
                  <c:v>118.75557362157858</c:v>
                </c:pt>
                <c:pt idx="6">
                  <c:v>125.36345197456562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4C-4C4D-BAA0-D7D946BE3438}"/>
            </c:ext>
          </c:extLst>
        </c:ser>
        <c:ser>
          <c:idx val="1"/>
          <c:order val="1"/>
          <c:tx>
            <c:strRef>
              <c:f>'Graf 2'!$N$14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2'!$O$7:$V$7</c15:sqref>
                  </c15:fullRef>
                </c:ext>
              </c:extLst>
              <c:f>'Graf 2'!$P$7:$V$7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2'!$O$14:$V$14</c15:sqref>
                  </c15:fullRef>
                </c:ext>
              </c:extLst>
              <c:f>'Graf 2'!$P$14:$V$14</c:f>
              <c:numCache>
                <c:formatCode>0.00</c:formatCode>
                <c:ptCount val="7"/>
                <c:pt idx="0">
                  <c:v>104.03346942890268</c:v>
                </c:pt>
                <c:pt idx="1">
                  <c:v>111.57366802762236</c:v>
                </c:pt>
                <c:pt idx="2">
                  <c:v>119.2464337920258</c:v>
                </c:pt>
                <c:pt idx="3">
                  <c:v>124.59398155148949</c:v>
                </c:pt>
                <c:pt idx="4">
                  <c:v>124.87474167044709</c:v>
                </c:pt>
                <c:pt idx="5">
                  <c:v>134.14789051867533</c:v>
                </c:pt>
                <c:pt idx="6">
                  <c:v>152.81818640052421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4C-4C4D-BAA0-D7D946BE3438}"/>
            </c:ext>
          </c:extLst>
        </c:ser>
        <c:ser>
          <c:idx val="2"/>
          <c:order val="2"/>
          <c:tx>
            <c:strRef>
              <c:f>'Graf 2'!$N$15</c:f>
              <c:strCache>
                <c:ptCount val="1"/>
                <c:pt idx="0">
                  <c:v>Maďarsko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2'!$O$7:$V$7</c15:sqref>
                  </c15:fullRef>
                </c:ext>
              </c:extLst>
              <c:f>'Graf 2'!$P$7:$V$7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2'!$O$15:$V$15</c15:sqref>
                  </c15:fullRef>
                </c:ext>
              </c:extLst>
              <c:f>'Graf 2'!$P$15:$V$15</c:f>
              <c:numCache>
                <c:formatCode>0.00</c:formatCode>
                <c:ptCount val="7"/>
                <c:pt idx="0">
                  <c:v>101.7374423345881</c:v>
                </c:pt>
                <c:pt idx="1">
                  <c:v>112.69856732328117</c:v>
                </c:pt>
                <c:pt idx="2">
                  <c:v>117.05852473959237</c:v>
                </c:pt>
                <c:pt idx="3">
                  <c:v>125.81114273189671</c:v>
                </c:pt>
                <c:pt idx="4">
                  <c:v>124.25600311723734</c:v>
                </c:pt>
                <c:pt idx="5">
                  <c:v>130.72357480325917</c:v>
                </c:pt>
                <c:pt idx="6">
                  <c:v>137.63716192238914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4C-4C4D-BAA0-D7D946BE3438}"/>
            </c:ext>
          </c:extLst>
        </c:ser>
        <c:ser>
          <c:idx val="3"/>
          <c:order val="3"/>
          <c:tx>
            <c:strRef>
              <c:f>'Graf 2'!$N$16</c:f>
              <c:strCache>
                <c:ptCount val="1"/>
                <c:pt idx="0">
                  <c:v>Poľsko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2'!$O$7:$V$7</c15:sqref>
                  </c15:fullRef>
                </c:ext>
              </c:extLst>
              <c:f>'Graf 2'!$P$7:$V$7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2'!$O$16:$V$16</c15:sqref>
                  </c15:fullRef>
                </c:ext>
              </c:extLst>
              <c:f>'Graf 2'!$P$16:$V$16</c:f>
              <c:numCache>
                <c:formatCode>0.00</c:formatCode>
                <c:ptCount val="7"/>
                <c:pt idx="0">
                  <c:v>100.44815963238732</c:v>
                </c:pt>
                <c:pt idx="1">
                  <c:v>110.45234004173825</c:v>
                </c:pt>
                <c:pt idx="2">
                  <c:v>113.87846529601906</c:v>
                </c:pt>
                <c:pt idx="3">
                  <c:v>119.11730821137726</c:v>
                </c:pt>
                <c:pt idx="4">
                  <c:v>126.77700314024449</c:v>
                </c:pt>
                <c:pt idx="5">
                  <c:v>133.9455822618977</c:v>
                </c:pt>
                <c:pt idx="6">
                  <c:v>152.6882994621426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4C-4C4D-BAA0-D7D946BE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695760"/>
        <c:axId val="1349696176"/>
      </c:lineChart>
      <c:catAx>
        <c:axId val="134969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6176"/>
        <c:crosses val="autoZero"/>
        <c:auto val="1"/>
        <c:lblAlgn val="ctr"/>
        <c:lblOffset val="100"/>
        <c:tickMarkSkip val="1"/>
        <c:noMultiLvlLbl val="0"/>
      </c:catAx>
      <c:valAx>
        <c:axId val="1349696176"/>
        <c:scaling>
          <c:orientation val="minMax"/>
          <c:max val="17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5760"/>
        <c:crosses val="autoZero"/>
        <c:crossBetween val="between"/>
        <c:majorUnit val="20"/>
      </c:valAx>
      <c:valAx>
        <c:axId val="1427667727"/>
        <c:scaling>
          <c:orientation val="minMax"/>
          <c:max val="0.70000000000000007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427658575"/>
        <c:crosses val="max"/>
        <c:crossBetween val="between"/>
        <c:majorUnit val="0.2"/>
      </c:valAx>
      <c:catAx>
        <c:axId val="1427658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667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44415612385793"/>
          <c:y val="4.7056514256866237E-2"/>
          <c:w val="0.14776024136817045"/>
          <c:h val="0.92735664339565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53125000000005E-2"/>
          <c:y val="4.7518402777777781E-2"/>
          <c:w val="0.91930729166666647"/>
          <c:h val="0.66513506944444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14'!$N$4:$N$5</c:f>
              <c:strCache>
                <c:ptCount val="2"/>
                <c:pt idx="0">
                  <c:v>2022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8B-46A3-93F7-141E6EABC4F7}"/>
              </c:ext>
            </c:extLst>
          </c:dPt>
          <c:cat>
            <c:strRef>
              <c:f>'Graf 14'!$M$6:$M$32</c:f>
              <c:strCache>
                <c:ptCount val="27"/>
                <c:pt idx="0">
                  <c:v>Holandsko</c:v>
                </c:pt>
                <c:pt idx="1">
                  <c:v>Portugalsko</c:v>
                </c:pt>
                <c:pt idx="2">
                  <c:v>Belgicko</c:v>
                </c:pt>
                <c:pt idx="3">
                  <c:v>Taliansko</c:v>
                </c:pt>
                <c:pt idx="4">
                  <c:v>Dánsko</c:v>
                </c:pt>
                <c:pt idx="5">
                  <c:v>Litva</c:v>
                </c:pt>
                <c:pt idx="6">
                  <c:v>Cyprus</c:v>
                </c:pt>
                <c:pt idx="7">
                  <c:v>Francúzsko</c:v>
                </c:pt>
                <c:pt idx="8">
                  <c:v>Španielsko</c:v>
                </c:pt>
                <c:pt idx="9">
                  <c:v>Nemecko</c:v>
                </c:pt>
                <c:pt idx="10">
                  <c:v>Poľsko</c:v>
                </c:pt>
                <c:pt idx="11">
                  <c:v>Rumunsko</c:v>
                </c:pt>
                <c:pt idx="12">
                  <c:v>Švédsko</c:v>
                </c:pt>
                <c:pt idx="13">
                  <c:v>Írsko</c:v>
                </c:pt>
                <c:pt idx="14">
                  <c:v>Estónsko</c:v>
                </c:pt>
                <c:pt idx="15">
                  <c:v>Rakúsko</c:v>
                </c:pt>
                <c:pt idx="16">
                  <c:v>Maďarsko</c:v>
                </c:pt>
                <c:pt idx="17">
                  <c:v>Luxembursko</c:v>
                </c:pt>
                <c:pt idx="18">
                  <c:v>Slovensko</c:v>
                </c:pt>
                <c:pt idx="19">
                  <c:v>Malta</c:v>
                </c:pt>
                <c:pt idx="20">
                  <c:v>Česko</c:v>
                </c:pt>
                <c:pt idx="21">
                  <c:v>Grécko</c:v>
                </c:pt>
                <c:pt idx="22">
                  <c:v>Slovinsko</c:v>
                </c:pt>
                <c:pt idx="23">
                  <c:v>Bulharsko</c:v>
                </c:pt>
                <c:pt idx="24">
                  <c:v>Lotyšsko</c:v>
                </c:pt>
                <c:pt idx="25">
                  <c:v>Chorvátsko</c:v>
                </c:pt>
                <c:pt idx="26">
                  <c:v>Fínsko</c:v>
                </c:pt>
              </c:strCache>
            </c:strRef>
          </c:cat>
          <c:val>
            <c:numRef>
              <c:f>'Graf 14'!$N$6:$N$32</c:f>
              <c:numCache>
                <c:formatCode>_("€"* #,##0.00_);_("€"* \(#,##0.00\);_("€"* "-"??_);_(@_)</c:formatCode>
                <c:ptCount val="27"/>
                <c:pt idx="0">
                  <c:v>30.793814619170163</c:v>
                </c:pt>
                <c:pt idx="1">
                  <c:v>9.8188185517300521</c:v>
                </c:pt>
                <c:pt idx="2">
                  <c:v>17.994004354893121</c:v>
                </c:pt>
                <c:pt idx="3">
                  <c:v>14.243719249927006</c:v>
                </c:pt>
                <c:pt idx="4">
                  <c:v>16.423148702419098</c:v>
                </c:pt>
                <c:pt idx="5">
                  <c:v>23.252091032872986</c:v>
                </c:pt>
                <c:pt idx="6">
                  <c:v>10.799200000000001</c:v>
                </c:pt>
                <c:pt idx="7">
                  <c:v>11.332126297088671</c:v>
                </c:pt>
                <c:pt idx="8">
                  <c:v>10.263203890873166</c:v>
                </c:pt>
                <c:pt idx="9">
                  <c:v>8.9426585939040812</c:v>
                </c:pt>
                <c:pt idx="10">
                  <c:v>10.277634384468636</c:v>
                </c:pt>
                <c:pt idx="11">
                  <c:v>8.036444914401601</c:v>
                </c:pt>
                <c:pt idx="12">
                  <c:v>6.9769310592555147</c:v>
                </c:pt>
                <c:pt idx="13">
                  <c:v>6.6397081164032619</c:v>
                </c:pt>
                <c:pt idx="14">
                  <c:v>6.2744567380402767</c:v>
                </c:pt>
                <c:pt idx="15">
                  <c:v>5.7931405757120737</c:v>
                </c:pt>
                <c:pt idx="16">
                  <c:v>5.9918310106056634</c:v>
                </c:pt>
                <c:pt idx="17">
                  <c:v>7.2221936148300721</c:v>
                </c:pt>
                <c:pt idx="18">
                  <c:v>5.5838026227700546</c:v>
                </c:pt>
                <c:pt idx="19">
                  <c:v>5.44</c:v>
                </c:pt>
                <c:pt idx="20">
                  <c:v>5.2260027490554437</c:v>
                </c:pt>
                <c:pt idx="21">
                  <c:v>4.8776504718886571</c:v>
                </c:pt>
                <c:pt idx="22">
                  <c:v>5.1725403579432871</c:v>
                </c:pt>
                <c:pt idx="23">
                  <c:v>5.1164323861745453</c:v>
                </c:pt>
                <c:pt idx="24">
                  <c:v>6.1398717443888167</c:v>
                </c:pt>
                <c:pt idx="25">
                  <c:v>6.0438613147001856</c:v>
                </c:pt>
                <c:pt idx="26">
                  <c:v>3.0847878063359238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3-4DE1-9154-5A9B2E72803B}"/>
            </c:ext>
          </c:extLst>
        </c:ser>
        <c:ser>
          <c:idx val="1"/>
          <c:order val="1"/>
          <c:tx>
            <c:strRef>
              <c:f>'Graf 14'!$O$4:$O$5</c:f>
              <c:strCache>
                <c:ptCount val="2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8B-46A3-93F7-141E6EABC4F7}"/>
              </c:ext>
            </c:extLst>
          </c:dPt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B-46A3-93F7-141E6EABC4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14'!$M$6:$M$32</c:f>
              <c:strCache>
                <c:ptCount val="27"/>
                <c:pt idx="0">
                  <c:v>Holandsko</c:v>
                </c:pt>
                <c:pt idx="1">
                  <c:v>Portugalsko</c:v>
                </c:pt>
                <c:pt idx="2">
                  <c:v>Belgicko</c:v>
                </c:pt>
                <c:pt idx="3">
                  <c:v>Taliansko</c:v>
                </c:pt>
                <c:pt idx="4">
                  <c:v>Dánsko</c:v>
                </c:pt>
                <c:pt idx="5">
                  <c:v>Litva</c:v>
                </c:pt>
                <c:pt idx="6">
                  <c:v>Cyprus</c:v>
                </c:pt>
                <c:pt idx="7">
                  <c:v>Francúzsko</c:v>
                </c:pt>
                <c:pt idx="8">
                  <c:v>Španielsko</c:v>
                </c:pt>
                <c:pt idx="9">
                  <c:v>Nemecko</c:v>
                </c:pt>
                <c:pt idx="10">
                  <c:v>Poľsko</c:v>
                </c:pt>
                <c:pt idx="11">
                  <c:v>Rumunsko</c:v>
                </c:pt>
                <c:pt idx="12">
                  <c:v>Švédsko</c:v>
                </c:pt>
                <c:pt idx="13">
                  <c:v>Írsko</c:v>
                </c:pt>
                <c:pt idx="14">
                  <c:v>Estónsko</c:v>
                </c:pt>
                <c:pt idx="15">
                  <c:v>Rakúsko</c:v>
                </c:pt>
                <c:pt idx="16">
                  <c:v>Maďarsko</c:v>
                </c:pt>
                <c:pt idx="17">
                  <c:v>Luxembursko</c:v>
                </c:pt>
                <c:pt idx="18">
                  <c:v>Slovensko</c:v>
                </c:pt>
                <c:pt idx="19">
                  <c:v>Malta</c:v>
                </c:pt>
                <c:pt idx="20">
                  <c:v>Česko</c:v>
                </c:pt>
                <c:pt idx="21">
                  <c:v>Grécko</c:v>
                </c:pt>
                <c:pt idx="22">
                  <c:v>Slovinsko</c:v>
                </c:pt>
                <c:pt idx="23">
                  <c:v>Bulharsko</c:v>
                </c:pt>
                <c:pt idx="24">
                  <c:v>Lotyšsko</c:v>
                </c:pt>
                <c:pt idx="25">
                  <c:v>Chorvátsko</c:v>
                </c:pt>
                <c:pt idx="26">
                  <c:v>Fínsko</c:v>
                </c:pt>
              </c:strCache>
            </c:strRef>
          </c:cat>
          <c:val>
            <c:numRef>
              <c:f>'Graf 14'!$O$6:$O$32</c:f>
              <c:numCache>
                <c:formatCode>_("€"* #,##0.00_);_("€"* \(#,##0.00\);_("€"* "-"??_);_(@_)</c:formatCode>
                <c:ptCount val="27"/>
                <c:pt idx="0">
                  <c:v>33.436363107755831</c:v>
                </c:pt>
                <c:pt idx="1">
                  <c:v>21.329754872484173</c:v>
                </c:pt>
                <c:pt idx="2">
                  <c:v>18.962600681161526</c:v>
                </c:pt>
                <c:pt idx="3">
                  <c:v>17.682931732362611</c:v>
                </c:pt>
                <c:pt idx="4">
                  <c:v>15.412672025838013</c:v>
                </c:pt>
                <c:pt idx="5">
                  <c:v>12.330274628039588</c:v>
                </c:pt>
                <c:pt idx="6">
                  <c:v>12.012714285714285</c:v>
                </c:pt>
                <c:pt idx="7">
                  <c:v>10.987282818158958</c:v>
                </c:pt>
                <c:pt idx="8">
                  <c:v>10.307559857783906</c:v>
                </c:pt>
                <c:pt idx="9">
                  <c:v>9.1207589619050182</c:v>
                </c:pt>
                <c:pt idx="10">
                  <c:v>8.8225059279847979</c:v>
                </c:pt>
                <c:pt idx="11">
                  <c:v>8.78360167843155</c:v>
                </c:pt>
                <c:pt idx="12">
                  <c:v>7.2677634190446794</c:v>
                </c:pt>
                <c:pt idx="13">
                  <c:v>6.7961289850922677</c:v>
                </c:pt>
                <c:pt idx="14">
                  <c:v>6.7743764172335608</c:v>
                </c:pt>
                <c:pt idx="15">
                  <c:v>6.5824278217021339</c:v>
                </c:pt>
                <c:pt idx="16">
                  <c:v>6.505720783967881</c:v>
                </c:pt>
                <c:pt idx="17">
                  <c:v>6.2514121165134569</c:v>
                </c:pt>
                <c:pt idx="18">
                  <c:v>5.8569128035557076</c:v>
                </c:pt>
                <c:pt idx="19">
                  <c:v>5.4568548387096776</c:v>
                </c:pt>
                <c:pt idx="20">
                  <c:v>5.2006462813293259</c:v>
                </c:pt>
                <c:pt idx="21">
                  <c:v>4.8395707870905733</c:v>
                </c:pt>
                <c:pt idx="22">
                  <c:v>4.7071407230355549</c:v>
                </c:pt>
                <c:pt idx="23">
                  <c:v>4.6171072878541564</c:v>
                </c:pt>
                <c:pt idx="24">
                  <c:v>4.5578108108108113</c:v>
                </c:pt>
                <c:pt idx="25">
                  <c:v>4.4967610841201457</c:v>
                </c:pt>
                <c:pt idx="26">
                  <c:v>3.2556317335945151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23-4DE1-9154-5A9B2E72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3"/>
          <c:order val="2"/>
          <c:tx>
            <c:strRef>
              <c:f>'Graf 14'!$P$4:$P$5</c:f>
              <c:strCache>
                <c:ptCount val="2"/>
                <c:pt idx="0">
                  <c:v>Medián EÚ 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14'!$M$6:$M$32</c:f>
              <c:strCache>
                <c:ptCount val="27"/>
                <c:pt idx="0">
                  <c:v>Holandsko</c:v>
                </c:pt>
                <c:pt idx="1">
                  <c:v>Portugalsko</c:v>
                </c:pt>
                <c:pt idx="2">
                  <c:v>Belgicko</c:v>
                </c:pt>
                <c:pt idx="3">
                  <c:v>Taliansko</c:v>
                </c:pt>
                <c:pt idx="4">
                  <c:v>Dánsko</c:v>
                </c:pt>
                <c:pt idx="5">
                  <c:v>Litva</c:v>
                </c:pt>
                <c:pt idx="6">
                  <c:v>Cyprus</c:v>
                </c:pt>
                <c:pt idx="7">
                  <c:v>Francúzsko</c:v>
                </c:pt>
                <c:pt idx="8">
                  <c:v>Španielsko</c:v>
                </c:pt>
                <c:pt idx="9">
                  <c:v>Nemecko</c:v>
                </c:pt>
                <c:pt idx="10">
                  <c:v>Poľsko</c:v>
                </c:pt>
                <c:pt idx="11">
                  <c:v>Rumunsko</c:v>
                </c:pt>
                <c:pt idx="12">
                  <c:v>Švédsko</c:v>
                </c:pt>
                <c:pt idx="13">
                  <c:v>Írsko</c:v>
                </c:pt>
                <c:pt idx="14">
                  <c:v>Estónsko</c:v>
                </c:pt>
                <c:pt idx="15">
                  <c:v>Rakúsko</c:v>
                </c:pt>
                <c:pt idx="16">
                  <c:v>Maďarsko</c:v>
                </c:pt>
                <c:pt idx="17">
                  <c:v>Luxembursko</c:v>
                </c:pt>
                <c:pt idx="18">
                  <c:v>Slovensko</c:v>
                </c:pt>
                <c:pt idx="19">
                  <c:v>Malta</c:v>
                </c:pt>
                <c:pt idx="20">
                  <c:v>Česko</c:v>
                </c:pt>
                <c:pt idx="21">
                  <c:v>Grécko</c:v>
                </c:pt>
                <c:pt idx="22">
                  <c:v>Slovinsko</c:v>
                </c:pt>
                <c:pt idx="23">
                  <c:v>Bulharsko</c:v>
                </c:pt>
                <c:pt idx="24">
                  <c:v>Lotyšsko</c:v>
                </c:pt>
                <c:pt idx="25">
                  <c:v>Chorvátsko</c:v>
                </c:pt>
                <c:pt idx="26">
                  <c:v>Fínsko</c:v>
                </c:pt>
              </c:strCache>
            </c:strRef>
          </c:cat>
          <c:val>
            <c:numRef>
              <c:f>'Graf 14'!$P$6:$P$32</c:f>
              <c:numCache>
                <c:formatCode>_("€"* #,##0.00_);_("€"* \(#,##0.00\);_("€"* "-"??_);_(@_)</c:formatCode>
                <c:ptCount val="27"/>
                <c:pt idx="0">
                  <c:v>6.7961289850922677</c:v>
                </c:pt>
                <c:pt idx="1">
                  <c:v>6.7961289850922677</c:v>
                </c:pt>
                <c:pt idx="2">
                  <c:v>6.7961289850922677</c:v>
                </c:pt>
                <c:pt idx="3">
                  <c:v>6.7961289850922677</c:v>
                </c:pt>
                <c:pt idx="4">
                  <c:v>6.7961289850922677</c:v>
                </c:pt>
                <c:pt idx="5">
                  <c:v>6.7961289850922677</c:v>
                </c:pt>
                <c:pt idx="6">
                  <c:v>6.7961289850922677</c:v>
                </c:pt>
                <c:pt idx="7">
                  <c:v>6.7961289850922677</c:v>
                </c:pt>
                <c:pt idx="8">
                  <c:v>6.7961289850922677</c:v>
                </c:pt>
                <c:pt idx="9">
                  <c:v>6.7961289850922677</c:v>
                </c:pt>
                <c:pt idx="10">
                  <c:v>6.7961289850922677</c:v>
                </c:pt>
                <c:pt idx="11">
                  <c:v>6.7961289850922677</c:v>
                </c:pt>
                <c:pt idx="12">
                  <c:v>6.7961289850922677</c:v>
                </c:pt>
                <c:pt idx="13">
                  <c:v>6.7961289850922677</c:v>
                </c:pt>
                <c:pt idx="14">
                  <c:v>6.7961289850922677</c:v>
                </c:pt>
                <c:pt idx="15">
                  <c:v>6.7961289850922677</c:v>
                </c:pt>
                <c:pt idx="16">
                  <c:v>6.7961289850922677</c:v>
                </c:pt>
                <c:pt idx="17">
                  <c:v>6.7961289850922677</c:v>
                </c:pt>
                <c:pt idx="18">
                  <c:v>6.7961289850922677</c:v>
                </c:pt>
                <c:pt idx="19">
                  <c:v>6.7961289850922677</c:v>
                </c:pt>
                <c:pt idx="20">
                  <c:v>6.7961289850922677</c:v>
                </c:pt>
                <c:pt idx="21">
                  <c:v>6.7961289850922677</c:v>
                </c:pt>
                <c:pt idx="22">
                  <c:v>6.7961289850922677</c:v>
                </c:pt>
                <c:pt idx="23">
                  <c:v>6.7961289850922677</c:v>
                </c:pt>
                <c:pt idx="24">
                  <c:v>6.7961289850922677</c:v>
                </c:pt>
                <c:pt idx="25">
                  <c:v>6.7961289850922677</c:v>
                </c:pt>
                <c:pt idx="26">
                  <c:v>6.7961289850922677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23-4DE1-9154-5A9B2E72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695486111111108E-2"/>
          <c:y val="0.9229313888888887"/>
          <c:w val="0.90362031249999997"/>
          <c:h val="5.126739459922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238005831809246E-2"/>
          <c:y val="5.0925925925925923E-2"/>
          <c:w val="0.77087100694444444"/>
          <c:h val="0.87059888888888892"/>
        </c:manualLayout>
      </c:layout>
      <c:areaChart>
        <c:grouping val="standard"/>
        <c:varyColors val="0"/>
        <c:ser>
          <c:idx val="5"/>
          <c:order val="5"/>
          <c:tx>
            <c:strRef>
              <c:f>'Graf 15'!$M$13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40-4265-A896-C02B11B1E7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40-4265-A896-C02B11B1E7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40-4265-A896-C02B11B1E7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40-4265-A896-C02B11B1E7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40-4265-A896-C02B11B1E7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40-4265-A896-C02B11B1E7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40-4265-A896-C02B11B1E7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40-4265-A896-C02B11B1E775}"/>
                </c:ext>
              </c:extLst>
            </c:dLbl>
            <c:dLbl>
              <c:idx val="8"/>
              <c:layout>
                <c:manualLayout>
                  <c:x val="-1.7638888888888888E-2"/>
                  <c:y val="-0.21166666666666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40-4265-A896-C02B11B1E77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15'!$N$7:$V$7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'Graf 15'!$N$13:$V$13</c:f>
              <c:numCache>
                <c:formatCode>0.00</c:formatCode>
                <c:ptCount val="9"/>
                <c:pt idx="0">
                  <c:v>55.26681593596404</c:v>
                </c:pt>
                <c:pt idx="1">
                  <c:v>62.884514707269233</c:v>
                </c:pt>
                <c:pt idx="2">
                  <c:v>55.561326999695773</c:v>
                </c:pt>
                <c:pt idx="3">
                  <c:v>49.905499256396951</c:v>
                </c:pt>
                <c:pt idx="4">
                  <c:v>44.281172257639255</c:v>
                </c:pt>
                <c:pt idx="5">
                  <c:v>46.39508137334326</c:v>
                </c:pt>
                <c:pt idx="6">
                  <c:v>50.569755569104757</c:v>
                </c:pt>
                <c:pt idx="7">
                  <c:v>57.513315519435125</c:v>
                </c:pt>
                <c:pt idx="8">
                  <c:v>58.684586675846226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1-4343-B139-40F4654BC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'Graf 15'!$M$8</c:f>
              <c:strCache>
                <c:ptCount val="1"/>
                <c:pt idx="0">
                  <c:v>Európska únia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15'!$N$7:$V$7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'Graf 15'!$N$8:$V$8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1-4343-B139-40F4654BCD23}"/>
            </c:ext>
          </c:extLst>
        </c:ser>
        <c:ser>
          <c:idx val="1"/>
          <c:order val="1"/>
          <c:tx>
            <c:strRef>
              <c:f>'Graf 15'!$M$9</c:f>
              <c:strCache>
                <c:ptCount val="1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15'!$N$7:$V$7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'Graf 15'!$N$9:$V$9</c:f>
              <c:numCache>
                <c:formatCode>0.00</c:formatCode>
                <c:ptCount val="9"/>
                <c:pt idx="0">
                  <c:v>59.284083860501582</c:v>
                </c:pt>
                <c:pt idx="1">
                  <c:v>60.466496368182398</c:v>
                </c:pt>
                <c:pt idx="2">
                  <c:v>59.950199809735729</c:v>
                </c:pt>
                <c:pt idx="3">
                  <c:v>60.58456922214387</c:v>
                </c:pt>
                <c:pt idx="4">
                  <c:v>61.325403092072705</c:v>
                </c:pt>
                <c:pt idx="5">
                  <c:v>58.896178243248229</c:v>
                </c:pt>
                <c:pt idx="6">
                  <c:v>62.969533880973486</c:v>
                </c:pt>
                <c:pt idx="7">
                  <c:v>59.669502002218479</c:v>
                </c:pt>
                <c:pt idx="8">
                  <c:v>65.954039098152066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B1-4343-B139-40F4654BCD23}"/>
            </c:ext>
          </c:extLst>
        </c:ser>
        <c:ser>
          <c:idx val="2"/>
          <c:order val="2"/>
          <c:tx>
            <c:strRef>
              <c:f>'Graf 15'!$M$10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15'!$N$7:$V$7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'Graf 15'!$N$10:$V$10</c:f>
              <c:numCache>
                <c:formatCode>0.00</c:formatCode>
                <c:ptCount val="9"/>
                <c:pt idx="0">
                  <c:v>52.645038620041198</c:v>
                </c:pt>
                <c:pt idx="1">
                  <c:v>56.63761467433779</c:v>
                </c:pt>
                <c:pt idx="2">
                  <c:v>49.589587402667085</c:v>
                </c:pt>
                <c:pt idx="3">
                  <c:v>50.767092018545611</c:v>
                </c:pt>
                <c:pt idx="4">
                  <c:v>49.635850925416555</c:v>
                </c:pt>
                <c:pt idx="5">
                  <c:v>54.792369312146917</c:v>
                </c:pt>
                <c:pt idx="6">
                  <c:v>52.589990993083035</c:v>
                </c:pt>
                <c:pt idx="7">
                  <c:v>53.827967304251658</c:v>
                </c:pt>
                <c:pt idx="8">
                  <c:v>52.1089843239264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B1-4343-B139-40F4654BCD23}"/>
            </c:ext>
          </c:extLst>
        </c:ser>
        <c:ser>
          <c:idx val="3"/>
          <c:order val="3"/>
          <c:tx>
            <c:strRef>
              <c:f>'Graf 15'!$M$11</c:f>
              <c:strCache>
                <c:ptCount val="1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15'!$N$7:$V$7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'Graf 15'!$N$11:$V$11</c:f>
              <c:numCache>
                <c:formatCode>0.00</c:formatCode>
                <c:ptCount val="9"/>
                <c:pt idx="0">
                  <c:v>75.040333414494526</c:v>
                </c:pt>
                <c:pt idx="1">
                  <c:v>82.230115848833819</c:v>
                </c:pt>
                <c:pt idx="2">
                  <c:v>74.461226045587708</c:v>
                </c:pt>
                <c:pt idx="3">
                  <c:v>75.505096437373894</c:v>
                </c:pt>
                <c:pt idx="4">
                  <c:v>77.352491496169421</c:v>
                </c:pt>
                <c:pt idx="5">
                  <c:v>75.539925708844663</c:v>
                </c:pt>
                <c:pt idx="6">
                  <c:v>84.147059054865906</c:v>
                </c:pt>
                <c:pt idx="7">
                  <c:v>61.716018765925263</c:v>
                </c:pt>
                <c:pt idx="8">
                  <c:v>65.185456577710539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B1-4343-B139-40F4654BCD23}"/>
            </c:ext>
          </c:extLst>
        </c:ser>
        <c:ser>
          <c:idx val="4"/>
          <c:order val="4"/>
          <c:tx>
            <c:strRef>
              <c:f>'Graf 15'!$M$12</c:f>
              <c:strCache>
                <c:ptCount val="1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15'!$N$7:$V$7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'Graf 15'!$N$12:$V$12</c:f>
              <c:numCache>
                <c:formatCode>0.00</c:formatCode>
                <c:ptCount val="9"/>
                <c:pt idx="0">
                  <c:v>72.540352460998875</c:v>
                </c:pt>
                <c:pt idx="1">
                  <c:v>81.8281732870757</c:v>
                </c:pt>
                <c:pt idx="2">
                  <c:v>81.189791875753414</c:v>
                </c:pt>
                <c:pt idx="3">
                  <c:v>71.199272182545911</c:v>
                </c:pt>
                <c:pt idx="4">
                  <c:v>73.324088343270759</c:v>
                </c:pt>
                <c:pt idx="5">
                  <c:v>81.379748310153033</c:v>
                </c:pt>
                <c:pt idx="6">
                  <c:v>89.758258936500539</c:v>
                </c:pt>
                <c:pt idx="7">
                  <c:v>105.85990750047365</c:v>
                </c:pt>
                <c:pt idx="8">
                  <c:v>88.39897932485357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B1-4343-B139-40F4654BC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25121527777779"/>
          <c:y val="3.1510416666666673E-2"/>
          <c:w val="0.16374878472222223"/>
          <c:h val="0.944952430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36898213150226E-2"/>
          <c:y val="4.3284758559661705E-2"/>
          <c:w val="0.9231282309913591"/>
          <c:h val="0.681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16'!$N$4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98-4971-9B66-A0D312AABC5E}"/>
              </c:ext>
            </c:extLst>
          </c:dPt>
          <c:cat>
            <c:strRef>
              <c:f>'Graf 16'!$M$6:$M$32</c:f>
              <c:strCache>
                <c:ptCount val="27"/>
                <c:pt idx="0">
                  <c:v>Holandsko</c:v>
                </c:pt>
                <c:pt idx="1">
                  <c:v>Írsko</c:v>
                </c:pt>
                <c:pt idx="2">
                  <c:v>Dánsko</c:v>
                </c:pt>
                <c:pt idx="3">
                  <c:v>Slovinsko</c:v>
                </c:pt>
                <c:pt idx="4">
                  <c:v>Nemecko</c:v>
                </c:pt>
                <c:pt idx="5">
                  <c:v>Fínsko</c:v>
                </c:pt>
                <c:pt idx="6">
                  <c:v>Španielsko</c:v>
                </c:pt>
                <c:pt idx="7">
                  <c:v>Estónsko</c:v>
                </c:pt>
                <c:pt idx="8">
                  <c:v>Lotyšsko</c:v>
                </c:pt>
                <c:pt idx="9">
                  <c:v>Cyprus</c:v>
                </c:pt>
                <c:pt idx="10">
                  <c:v>Francúzsko</c:v>
                </c:pt>
                <c:pt idx="11">
                  <c:v>Belgicko</c:v>
                </c:pt>
                <c:pt idx="12">
                  <c:v>Švédsko</c:v>
                </c:pt>
                <c:pt idx="13">
                  <c:v>Bulharsko</c:v>
                </c:pt>
                <c:pt idx="14">
                  <c:v>Rakúsko</c:v>
                </c:pt>
                <c:pt idx="15">
                  <c:v>Česko</c:v>
                </c:pt>
                <c:pt idx="16">
                  <c:v>Taliansko</c:v>
                </c:pt>
                <c:pt idx="17">
                  <c:v>Grécko</c:v>
                </c:pt>
                <c:pt idx="18">
                  <c:v>Chorvátsko</c:v>
                </c:pt>
                <c:pt idx="19">
                  <c:v>Litva</c:v>
                </c:pt>
                <c:pt idx="20">
                  <c:v>Maďarsko</c:v>
                </c:pt>
                <c:pt idx="21">
                  <c:v>Portugalsko</c:v>
                </c:pt>
                <c:pt idx="22">
                  <c:v>Slovensko</c:v>
                </c:pt>
                <c:pt idx="23">
                  <c:v>Malta</c:v>
                </c:pt>
                <c:pt idx="24">
                  <c:v>Luxembursko</c:v>
                </c:pt>
                <c:pt idx="25">
                  <c:v>Rumunsko</c:v>
                </c:pt>
                <c:pt idx="26">
                  <c:v>Poľsko</c:v>
                </c:pt>
              </c:strCache>
            </c:strRef>
          </c:cat>
          <c:val>
            <c:numRef>
              <c:f>'Graf 16'!$N$6:$N$32</c:f>
              <c:numCache>
                <c:formatCode>#\ ##0.0\ "€"</c:formatCode>
                <c:ptCount val="27"/>
                <c:pt idx="0">
                  <c:v>20.7</c:v>
                </c:pt>
                <c:pt idx="1">
                  <c:v>18.7</c:v>
                </c:pt>
                <c:pt idx="2">
                  <c:v>27.3</c:v>
                </c:pt>
                <c:pt idx="3">
                  <c:v>10.1</c:v>
                </c:pt>
                <c:pt idx="4">
                  <c:v>13.4</c:v>
                </c:pt>
                <c:pt idx="5">
                  <c:v>12.5</c:v>
                </c:pt>
                <c:pt idx="6">
                  <c:v>10.9</c:v>
                </c:pt>
                <c:pt idx="7">
                  <c:v>10</c:v>
                </c:pt>
                <c:pt idx="8">
                  <c:v>5.5</c:v>
                </c:pt>
                <c:pt idx="9">
                  <c:v>10</c:v>
                </c:pt>
                <c:pt idx="10">
                  <c:v>6.3</c:v>
                </c:pt>
                <c:pt idx="11">
                  <c:v>6.2</c:v>
                </c:pt>
                <c:pt idx="12">
                  <c:v>7.5</c:v>
                </c:pt>
                <c:pt idx="13">
                  <c:v>5.6</c:v>
                </c:pt>
                <c:pt idx="14">
                  <c:v>6.9</c:v>
                </c:pt>
                <c:pt idx="15">
                  <c:v>6</c:v>
                </c:pt>
                <c:pt idx="16">
                  <c:v>5.2</c:v>
                </c:pt>
                <c:pt idx="17">
                  <c:v>5</c:v>
                </c:pt>
                <c:pt idx="18">
                  <c:v>3</c:v>
                </c:pt>
                <c:pt idx="19">
                  <c:v>2.5</c:v>
                </c:pt>
                <c:pt idx="20">
                  <c:v>1.9</c:v>
                </c:pt>
                <c:pt idx="21">
                  <c:v>2</c:v>
                </c:pt>
                <c:pt idx="22">
                  <c:v>3.4</c:v>
                </c:pt>
                <c:pt idx="23">
                  <c:v>2.5</c:v>
                </c:pt>
                <c:pt idx="24">
                  <c:v>0.9</c:v>
                </c:pt>
                <c:pt idx="25">
                  <c:v>0.9</c:v>
                </c:pt>
                <c:pt idx="2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8-4971-9B66-A0D312AABC5E}"/>
            </c:ext>
          </c:extLst>
        </c:ser>
        <c:ser>
          <c:idx val="1"/>
          <c:order val="1"/>
          <c:tx>
            <c:strRef>
              <c:f>'Graf 16'!$O$4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98-4971-9B66-A0D312AABC5E}"/>
              </c:ext>
            </c:extLst>
          </c:dPt>
          <c:dLbls>
            <c:dLbl>
              <c:idx val="22"/>
              <c:layout>
                <c:manualLayout>
                  <c:x val="6.3121824784344079E-3"/>
                  <c:y val="-3.542798993749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98-4971-9B66-A0D312AABC5E}"/>
                </c:ext>
              </c:extLst>
            </c:dLbl>
            <c:numFmt formatCode="#,##0.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16'!$M$6:$M$32</c:f>
              <c:strCache>
                <c:ptCount val="27"/>
                <c:pt idx="0">
                  <c:v>Holandsko</c:v>
                </c:pt>
                <c:pt idx="1">
                  <c:v>Írsko</c:v>
                </c:pt>
                <c:pt idx="2">
                  <c:v>Dánsko</c:v>
                </c:pt>
                <c:pt idx="3">
                  <c:v>Slovinsko</c:v>
                </c:pt>
                <c:pt idx="4">
                  <c:v>Nemecko</c:v>
                </c:pt>
                <c:pt idx="5">
                  <c:v>Fínsko</c:v>
                </c:pt>
                <c:pt idx="6">
                  <c:v>Španielsko</c:v>
                </c:pt>
                <c:pt idx="7">
                  <c:v>Estónsko</c:v>
                </c:pt>
                <c:pt idx="8">
                  <c:v>Lotyšsko</c:v>
                </c:pt>
                <c:pt idx="9">
                  <c:v>Cyprus</c:v>
                </c:pt>
                <c:pt idx="10">
                  <c:v>Francúzsko</c:v>
                </c:pt>
                <c:pt idx="11">
                  <c:v>Belgicko</c:v>
                </c:pt>
                <c:pt idx="12">
                  <c:v>Švédsko</c:v>
                </c:pt>
                <c:pt idx="13">
                  <c:v>Bulharsko</c:v>
                </c:pt>
                <c:pt idx="14">
                  <c:v>Rakúsko</c:v>
                </c:pt>
                <c:pt idx="15">
                  <c:v>Česko</c:v>
                </c:pt>
                <c:pt idx="16">
                  <c:v>Taliansko</c:v>
                </c:pt>
                <c:pt idx="17">
                  <c:v>Grécko</c:v>
                </c:pt>
                <c:pt idx="18">
                  <c:v>Chorvátsko</c:v>
                </c:pt>
                <c:pt idx="19">
                  <c:v>Litva</c:v>
                </c:pt>
                <c:pt idx="20">
                  <c:v>Maďarsko</c:v>
                </c:pt>
                <c:pt idx="21">
                  <c:v>Portugalsko</c:v>
                </c:pt>
                <c:pt idx="22">
                  <c:v>Slovensko</c:v>
                </c:pt>
                <c:pt idx="23">
                  <c:v>Malta</c:v>
                </c:pt>
                <c:pt idx="24">
                  <c:v>Luxembursko</c:v>
                </c:pt>
                <c:pt idx="25">
                  <c:v>Rumunsko</c:v>
                </c:pt>
                <c:pt idx="26">
                  <c:v>Poľsko</c:v>
                </c:pt>
              </c:strCache>
            </c:strRef>
          </c:cat>
          <c:val>
            <c:numRef>
              <c:f>'Graf 16'!$O$6:$O$32</c:f>
              <c:numCache>
                <c:formatCode>#\ ##0.0\ "€"</c:formatCode>
                <c:ptCount val="27"/>
                <c:pt idx="0">
                  <c:v>24.7</c:v>
                </c:pt>
                <c:pt idx="1">
                  <c:v>18.3</c:v>
                </c:pt>
                <c:pt idx="2">
                  <c:v>16.100000000000001</c:v>
                </c:pt>
                <c:pt idx="3">
                  <c:v>12.9</c:v>
                </c:pt>
                <c:pt idx="4">
                  <c:v>12.8</c:v>
                </c:pt>
                <c:pt idx="5">
                  <c:v>12.5</c:v>
                </c:pt>
                <c:pt idx="6">
                  <c:v>10.6</c:v>
                </c:pt>
                <c:pt idx="7">
                  <c:v>10.1</c:v>
                </c:pt>
                <c:pt idx="8">
                  <c:v>8.4</c:v>
                </c:pt>
                <c:pt idx="9">
                  <c:v>7.4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6.2</c:v>
                </c:pt>
                <c:pt idx="14">
                  <c:v>6.1</c:v>
                </c:pt>
                <c:pt idx="15">
                  <c:v>5.9</c:v>
                </c:pt>
                <c:pt idx="16">
                  <c:v>4.5999999999999996</c:v>
                </c:pt>
                <c:pt idx="17">
                  <c:v>4.3</c:v>
                </c:pt>
                <c:pt idx="18">
                  <c:v>3.1</c:v>
                </c:pt>
                <c:pt idx="19">
                  <c:v>3</c:v>
                </c:pt>
                <c:pt idx="20">
                  <c:v>1.9</c:v>
                </c:pt>
                <c:pt idx="21">
                  <c:v>1.9</c:v>
                </c:pt>
                <c:pt idx="22">
                  <c:v>1.6</c:v>
                </c:pt>
                <c:pt idx="23">
                  <c:v>1.3</c:v>
                </c:pt>
                <c:pt idx="24">
                  <c:v>0.9</c:v>
                </c:pt>
                <c:pt idx="25">
                  <c:v>0.9</c:v>
                </c:pt>
                <c:pt idx="2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98-4971-9B66-A0D312AA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2"/>
          <c:order val="2"/>
          <c:tx>
            <c:strRef>
              <c:f>'Graf 16'!$P$4:$P$5</c:f>
              <c:strCache>
                <c:ptCount val="2"/>
                <c:pt idx="0">
                  <c:v>Medián EÚ 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16'!$M$6:$M$32</c:f>
              <c:strCache>
                <c:ptCount val="27"/>
                <c:pt idx="0">
                  <c:v>Holandsko</c:v>
                </c:pt>
                <c:pt idx="1">
                  <c:v>Írsko</c:v>
                </c:pt>
                <c:pt idx="2">
                  <c:v>Dánsko</c:v>
                </c:pt>
                <c:pt idx="3">
                  <c:v>Slovinsko</c:v>
                </c:pt>
                <c:pt idx="4">
                  <c:v>Nemecko</c:v>
                </c:pt>
                <c:pt idx="5">
                  <c:v>Fínsko</c:v>
                </c:pt>
                <c:pt idx="6">
                  <c:v>Španielsko</c:v>
                </c:pt>
                <c:pt idx="7">
                  <c:v>Estónsko</c:v>
                </c:pt>
                <c:pt idx="8">
                  <c:v>Lotyšsko</c:v>
                </c:pt>
                <c:pt idx="9">
                  <c:v>Cyprus</c:v>
                </c:pt>
                <c:pt idx="10">
                  <c:v>Francúzsko</c:v>
                </c:pt>
                <c:pt idx="11">
                  <c:v>Belgicko</c:v>
                </c:pt>
                <c:pt idx="12">
                  <c:v>Švédsko</c:v>
                </c:pt>
                <c:pt idx="13">
                  <c:v>Bulharsko</c:v>
                </c:pt>
                <c:pt idx="14">
                  <c:v>Rakúsko</c:v>
                </c:pt>
                <c:pt idx="15">
                  <c:v>Česko</c:v>
                </c:pt>
                <c:pt idx="16">
                  <c:v>Taliansko</c:v>
                </c:pt>
                <c:pt idx="17">
                  <c:v>Grécko</c:v>
                </c:pt>
                <c:pt idx="18">
                  <c:v>Chorvátsko</c:v>
                </c:pt>
                <c:pt idx="19">
                  <c:v>Litva</c:v>
                </c:pt>
                <c:pt idx="20">
                  <c:v>Maďarsko</c:v>
                </c:pt>
                <c:pt idx="21">
                  <c:v>Portugalsko</c:v>
                </c:pt>
                <c:pt idx="22">
                  <c:v>Slovensko</c:v>
                </c:pt>
                <c:pt idx="23">
                  <c:v>Malta</c:v>
                </c:pt>
                <c:pt idx="24">
                  <c:v>Luxembursko</c:v>
                </c:pt>
                <c:pt idx="25">
                  <c:v>Rumunsko</c:v>
                </c:pt>
                <c:pt idx="26">
                  <c:v>Poľsko</c:v>
                </c:pt>
              </c:strCache>
            </c:strRef>
          </c:cat>
          <c:val>
            <c:numRef>
              <c:f>'Graf 16'!$P$6:$P$32</c:f>
              <c:numCache>
                <c:formatCode>#\ ##0.0\ "€"</c:formatCode>
                <c:ptCount val="27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6.2</c:v>
                </c:pt>
                <c:pt idx="18">
                  <c:v>6.2</c:v>
                </c:pt>
                <c:pt idx="19">
                  <c:v>6.2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6.2</c:v>
                </c:pt>
                <c:pt idx="25">
                  <c:v>6.2</c:v>
                </c:pt>
                <c:pt idx="2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98-4971-9B66-A0D312AA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53993055555556E-2"/>
          <c:y val="0.91340694444444448"/>
          <c:w val="0.94448643919510078"/>
          <c:h val="6.9398611111111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7986111111111E-2"/>
          <c:y val="3.8805555555555558E-2"/>
          <c:w val="0.91016666666666668"/>
          <c:h val="0.67415208333333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17'!$N$4:$N$5</c:f>
              <c:strCache>
                <c:ptCount val="2"/>
                <c:pt idx="0">
                  <c:v>2022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29-4D31-941D-2C60363671F5}"/>
              </c:ext>
            </c:extLst>
          </c:dPt>
          <c:cat>
            <c:strRef>
              <c:f>'Graf 17'!$M$6:$M$32</c:f>
              <c:strCache>
                <c:ptCount val="27"/>
                <c:pt idx="0">
                  <c:v>Maďarsko</c:v>
                </c:pt>
                <c:pt idx="1">
                  <c:v>Holandsko</c:v>
                </c:pt>
                <c:pt idx="2">
                  <c:v>Litva</c:v>
                </c:pt>
                <c:pt idx="3">
                  <c:v>Poľsko</c:v>
                </c:pt>
                <c:pt idx="4">
                  <c:v>Slovensko</c:v>
                </c:pt>
                <c:pt idx="5">
                  <c:v>Portugalsko</c:v>
                </c:pt>
                <c:pt idx="6">
                  <c:v>Chorvátsko</c:v>
                </c:pt>
                <c:pt idx="7">
                  <c:v>Rumunsko</c:v>
                </c:pt>
                <c:pt idx="8">
                  <c:v>Cyprus</c:v>
                </c:pt>
                <c:pt idx="9">
                  <c:v>Lotyšsko</c:v>
                </c:pt>
                <c:pt idx="10">
                  <c:v>Estónsko</c:v>
                </c:pt>
                <c:pt idx="11">
                  <c:v>Bulharsko</c:v>
                </c:pt>
                <c:pt idx="12">
                  <c:v>Španielsko</c:v>
                </c:pt>
                <c:pt idx="13">
                  <c:v>Slovinsko</c:v>
                </c:pt>
                <c:pt idx="14">
                  <c:v>Írsko</c:v>
                </c:pt>
                <c:pt idx="15">
                  <c:v>Nemecko</c:v>
                </c:pt>
                <c:pt idx="16">
                  <c:v>Grécko</c:v>
                </c:pt>
                <c:pt idx="17">
                  <c:v>Švédsko</c:v>
                </c:pt>
                <c:pt idx="18">
                  <c:v>Česko</c:v>
                </c:pt>
                <c:pt idx="19">
                  <c:v>Fínsko</c:v>
                </c:pt>
                <c:pt idx="20">
                  <c:v>Belgicko</c:v>
                </c:pt>
                <c:pt idx="21">
                  <c:v>Francúzsko</c:v>
                </c:pt>
                <c:pt idx="22">
                  <c:v>Dánsko</c:v>
                </c:pt>
                <c:pt idx="23">
                  <c:v>Luxembursko</c:v>
                </c:pt>
                <c:pt idx="24">
                  <c:v>Rakúsko</c:v>
                </c:pt>
                <c:pt idx="25">
                  <c:v>Taliansko</c:v>
                </c:pt>
                <c:pt idx="26">
                  <c:v>Malta</c:v>
                </c:pt>
              </c:strCache>
            </c:strRef>
          </c:cat>
          <c:val>
            <c:numRef>
              <c:f>'Graf 17'!$N$6:$N$32</c:f>
              <c:numCache>
                <c:formatCode>0.0</c:formatCode>
                <c:ptCount val="27"/>
                <c:pt idx="0">
                  <c:v>169.49308755760367</c:v>
                </c:pt>
                <c:pt idx="1">
                  <c:v>154.9115913555992</c:v>
                </c:pt>
                <c:pt idx="2">
                  <c:v>179.66648735879505</c:v>
                </c:pt>
                <c:pt idx="3">
                  <c:v>154.78883861236801</c:v>
                </c:pt>
                <c:pt idx="4">
                  <c:v>151.5228426395939</c:v>
                </c:pt>
                <c:pt idx="5">
                  <c:v>144.09759952583227</c:v>
                </c:pt>
                <c:pt idx="6">
                  <c:v>161.25184716065021</c:v>
                </c:pt>
                <c:pt idx="7">
                  <c:v>144.50162513542796</c:v>
                </c:pt>
                <c:pt idx="8">
                  <c:v>141.78343949044586</c:v>
                </c:pt>
                <c:pt idx="9">
                  <c:v>153.5265700483092</c:v>
                </c:pt>
                <c:pt idx="10">
                  <c:v>137.37650396165509</c:v>
                </c:pt>
                <c:pt idx="11">
                  <c:v>144.40039643211097</c:v>
                </c:pt>
                <c:pt idx="12">
                  <c:v>146.61230242625592</c:v>
                </c:pt>
                <c:pt idx="13">
                  <c:v>138.32933269323092</c:v>
                </c:pt>
                <c:pt idx="14">
                  <c:v>141.14207756772558</c:v>
                </c:pt>
                <c:pt idx="15">
                  <c:v>135.07109004739337</c:v>
                </c:pt>
                <c:pt idx="16">
                  <c:v>132.89631705364292</c:v>
                </c:pt>
                <c:pt idx="17">
                  <c:v>139.60514233241506</c:v>
                </c:pt>
                <c:pt idx="18">
                  <c:v>130.19417475728153</c:v>
                </c:pt>
                <c:pt idx="19">
                  <c:v>140.37623762376236</c:v>
                </c:pt>
                <c:pt idx="20">
                  <c:v>144.88240827845721</c:v>
                </c:pt>
                <c:pt idx="21">
                  <c:v>132.79233476730542</c:v>
                </c:pt>
                <c:pt idx="22">
                  <c:v>131.53734939759036</c:v>
                </c:pt>
                <c:pt idx="23">
                  <c:v>132.39988531014052</c:v>
                </c:pt>
                <c:pt idx="24">
                  <c:v>127.82026768642447</c:v>
                </c:pt>
                <c:pt idx="25">
                  <c:v>128.41015992474129</c:v>
                </c:pt>
                <c:pt idx="26">
                  <c:v>121.86926716230569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A-4C2D-91AE-5DD5B17F0D75}"/>
            </c:ext>
          </c:extLst>
        </c:ser>
        <c:ser>
          <c:idx val="1"/>
          <c:order val="1"/>
          <c:tx>
            <c:strRef>
              <c:f>'Graf 17'!$O$4:$O$5</c:f>
              <c:strCache>
                <c:ptCount val="2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9-4D31-941D-2C60363671F5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29-4D31-941D-2C60363671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17'!$M$6:$M$32</c:f>
              <c:strCache>
                <c:ptCount val="27"/>
                <c:pt idx="0">
                  <c:v>Maďarsko</c:v>
                </c:pt>
                <c:pt idx="1">
                  <c:v>Holandsko</c:v>
                </c:pt>
                <c:pt idx="2">
                  <c:v>Litva</c:v>
                </c:pt>
                <c:pt idx="3">
                  <c:v>Poľsko</c:v>
                </c:pt>
                <c:pt idx="4">
                  <c:v>Slovensko</c:v>
                </c:pt>
                <c:pt idx="5">
                  <c:v>Portugalsko</c:v>
                </c:pt>
                <c:pt idx="6">
                  <c:v>Chorvátsko</c:v>
                </c:pt>
                <c:pt idx="7">
                  <c:v>Rumunsko</c:v>
                </c:pt>
                <c:pt idx="8">
                  <c:v>Cyprus</c:v>
                </c:pt>
                <c:pt idx="9">
                  <c:v>Lotyšsko</c:v>
                </c:pt>
                <c:pt idx="10">
                  <c:v>Estónsko</c:v>
                </c:pt>
                <c:pt idx="11">
                  <c:v>Bulharsko</c:v>
                </c:pt>
                <c:pt idx="12">
                  <c:v>Španielsko</c:v>
                </c:pt>
                <c:pt idx="13">
                  <c:v>Slovinsko</c:v>
                </c:pt>
                <c:pt idx="14">
                  <c:v>Írsko</c:v>
                </c:pt>
                <c:pt idx="15">
                  <c:v>Nemecko</c:v>
                </c:pt>
                <c:pt idx="16">
                  <c:v>Grécko</c:v>
                </c:pt>
                <c:pt idx="17">
                  <c:v>Švédsko</c:v>
                </c:pt>
                <c:pt idx="18">
                  <c:v>Česko</c:v>
                </c:pt>
                <c:pt idx="19">
                  <c:v>Fínsko</c:v>
                </c:pt>
                <c:pt idx="20">
                  <c:v>Belgicko</c:v>
                </c:pt>
                <c:pt idx="21">
                  <c:v>Francúzsko</c:v>
                </c:pt>
                <c:pt idx="22">
                  <c:v>Dánsko</c:v>
                </c:pt>
                <c:pt idx="23">
                  <c:v>Luxembursko</c:v>
                </c:pt>
                <c:pt idx="24">
                  <c:v>Rakúsko</c:v>
                </c:pt>
                <c:pt idx="25">
                  <c:v>Taliansko</c:v>
                </c:pt>
                <c:pt idx="26">
                  <c:v>Malta</c:v>
                </c:pt>
              </c:strCache>
            </c:strRef>
          </c:cat>
          <c:val>
            <c:numRef>
              <c:f>'Graf 17'!$O$6:$O$32</c:f>
              <c:numCache>
                <c:formatCode>0.0</c:formatCode>
                <c:ptCount val="27"/>
                <c:pt idx="0">
                  <c:v>170.11981566820279</c:v>
                </c:pt>
                <c:pt idx="1">
                  <c:v>167.09233791748525</c:v>
                </c:pt>
                <c:pt idx="2">
                  <c:v>158.7627756858526</c:v>
                </c:pt>
                <c:pt idx="3">
                  <c:v>154.12895927601809</c:v>
                </c:pt>
                <c:pt idx="4">
                  <c:v>152.08121827411171</c:v>
                </c:pt>
                <c:pt idx="5">
                  <c:v>145.95475649511013</c:v>
                </c:pt>
                <c:pt idx="6">
                  <c:v>144.37407641967491</c:v>
                </c:pt>
                <c:pt idx="7">
                  <c:v>144.2578548212351</c:v>
                </c:pt>
                <c:pt idx="8">
                  <c:v>142.54777070063693</c:v>
                </c:pt>
                <c:pt idx="9">
                  <c:v>141.57487922705315</c:v>
                </c:pt>
                <c:pt idx="10">
                  <c:v>140.06651667807884</c:v>
                </c:pt>
                <c:pt idx="11">
                  <c:v>139.04856293359762</c:v>
                </c:pt>
                <c:pt idx="12">
                  <c:v>138.75968992248065</c:v>
                </c:pt>
                <c:pt idx="13">
                  <c:v>138.50216034565531</c:v>
                </c:pt>
                <c:pt idx="14">
                  <c:v>136.36717988696159</c:v>
                </c:pt>
                <c:pt idx="15">
                  <c:v>136.20853080568719</c:v>
                </c:pt>
                <c:pt idx="16">
                  <c:v>135.02802241793432</c:v>
                </c:pt>
                <c:pt idx="17">
                  <c:v>134.31588613406797</c:v>
                </c:pt>
                <c:pt idx="18">
                  <c:v>133.30097087378644</c:v>
                </c:pt>
                <c:pt idx="19">
                  <c:v>133.00990099009903</c:v>
                </c:pt>
                <c:pt idx="20">
                  <c:v>132.47412982126059</c:v>
                </c:pt>
                <c:pt idx="21">
                  <c:v>131.15956198670318</c:v>
                </c:pt>
                <c:pt idx="22">
                  <c:v>131.06506024096385</c:v>
                </c:pt>
                <c:pt idx="23">
                  <c:v>130.23989295613114</c:v>
                </c:pt>
                <c:pt idx="24">
                  <c:v>129.73231357552581</c:v>
                </c:pt>
                <c:pt idx="25">
                  <c:v>127.65757290686734</c:v>
                </c:pt>
                <c:pt idx="26">
                  <c:v>124.56309742203339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DA-4C2D-91AE-5DD5B17F0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3"/>
          <c:order val="2"/>
          <c:tx>
            <c:strRef>
              <c:f>'[1]Input price index, agiculture'!$Q$58</c:f>
              <c:strCache>
                <c:ptCount val="1"/>
                <c:pt idx="0">
                  <c:v>Európska únia 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17'!$M$6:$M$32</c:f>
              <c:strCache>
                <c:ptCount val="27"/>
                <c:pt idx="0">
                  <c:v>Maďarsko</c:v>
                </c:pt>
                <c:pt idx="1">
                  <c:v>Holandsko</c:v>
                </c:pt>
                <c:pt idx="2">
                  <c:v>Litva</c:v>
                </c:pt>
                <c:pt idx="3">
                  <c:v>Poľsko</c:v>
                </c:pt>
                <c:pt idx="4">
                  <c:v>Slovensko</c:v>
                </c:pt>
                <c:pt idx="5">
                  <c:v>Portugalsko</c:v>
                </c:pt>
                <c:pt idx="6">
                  <c:v>Chorvátsko</c:v>
                </c:pt>
                <c:pt idx="7">
                  <c:v>Rumunsko</c:v>
                </c:pt>
                <c:pt idx="8">
                  <c:v>Cyprus</c:v>
                </c:pt>
                <c:pt idx="9">
                  <c:v>Lotyšsko</c:v>
                </c:pt>
                <c:pt idx="10">
                  <c:v>Estónsko</c:v>
                </c:pt>
                <c:pt idx="11">
                  <c:v>Bulharsko</c:v>
                </c:pt>
                <c:pt idx="12">
                  <c:v>Španielsko</c:v>
                </c:pt>
                <c:pt idx="13">
                  <c:v>Slovinsko</c:v>
                </c:pt>
                <c:pt idx="14">
                  <c:v>Írsko</c:v>
                </c:pt>
                <c:pt idx="15">
                  <c:v>Nemecko</c:v>
                </c:pt>
                <c:pt idx="16">
                  <c:v>Grécko</c:v>
                </c:pt>
                <c:pt idx="17">
                  <c:v>Švédsko</c:v>
                </c:pt>
                <c:pt idx="18">
                  <c:v>Česko</c:v>
                </c:pt>
                <c:pt idx="19">
                  <c:v>Fínsko</c:v>
                </c:pt>
                <c:pt idx="20">
                  <c:v>Belgicko</c:v>
                </c:pt>
                <c:pt idx="21">
                  <c:v>Francúzsko</c:v>
                </c:pt>
                <c:pt idx="22">
                  <c:v>Dánsko</c:v>
                </c:pt>
                <c:pt idx="23">
                  <c:v>Luxembursko</c:v>
                </c:pt>
                <c:pt idx="24">
                  <c:v>Rakúsko</c:v>
                </c:pt>
                <c:pt idx="25">
                  <c:v>Taliansko</c:v>
                </c:pt>
                <c:pt idx="26">
                  <c:v>Malta</c:v>
                </c:pt>
              </c:strCache>
            </c:strRef>
          </c:cat>
          <c:val>
            <c:numRef>
              <c:f>'[1]Input price index, agiculture'!$S$56:$S$82</c:f>
              <c:numCache>
                <c:formatCode>General</c:formatCode>
                <c:ptCount val="27"/>
                <c:pt idx="0">
                  <c:v>138.81014366984863</c:v>
                </c:pt>
                <c:pt idx="1">
                  <c:v>138.81014366984863</c:v>
                </c:pt>
                <c:pt idx="2">
                  <c:v>138.81014366984863</c:v>
                </c:pt>
                <c:pt idx="3">
                  <c:v>138.81014366984863</c:v>
                </c:pt>
                <c:pt idx="4">
                  <c:v>138.81014366984863</c:v>
                </c:pt>
                <c:pt idx="5">
                  <c:v>138.81014366984863</c:v>
                </c:pt>
                <c:pt idx="6">
                  <c:v>138.81014366984863</c:v>
                </c:pt>
                <c:pt idx="7">
                  <c:v>138.81014366984863</c:v>
                </c:pt>
                <c:pt idx="8">
                  <c:v>138.81014366984863</c:v>
                </c:pt>
                <c:pt idx="9">
                  <c:v>138.81014366984863</c:v>
                </c:pt>
                <c:pt idx="10">
                  <c:v>138.81014366984863</c:v>
                </c:pt>
                <c:pt idx="11">
                  <c:v>138.81014366984863</c:v>
                </c:pt>
                <c:pt idx="12">
                  <c:v>138.81014366984863</c:v>
                </c:pt>
                <c:pt idx="13">
                  <c:v>138.81014366984863</c:v>
                </c:pt>
                <c:pt idx="14">
                  <c:v>138.81014366984863</c:v>
                </c:pt>
                <c:pt idx="15">
                  <c:v>138.81014366984863</c:v>
                </c:pt>
                <c:pt idx="16">
                  <c:v>138.81014366984863</c:v>
                </c:pt>
                <c:pt idx="17">
                  <c:v>138.81014366984863</c:v>
                </c:pt>
                <c:pt idx="18">
                  <c:v>138.81014366984863</c:v>
                </c:pt>
                <c:pt idx="19">
                  <c:v>138.81014366984863</c:v>
                </c:pt>
                <c:pt idx="20">
                  <c:v>138.81014366984863</c:v>
                </c:pt>
                <c:pt idx="21">
                  <c:v>138.81014366984863</c:v>
                </c:pt>
                <c:pt idx="22">
                  <c:v>138.81014366984863</c:v>
                </c:pt>
                <c:pt idx="23">
                  <c:v>138.81014366984863</c:v>
                </c:pt>
                <c:pt idx="24">
                  <c:v>138.81014366984863</c:v>
                </c:pt>
                <c:pt idx="25">
                  <c:v>138.81014366984863</c:v>
                </c:pt>
                <c:pt idx="26">
                  <c:v>138.81014366984863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DA-4C2D-91AE-5DD5B17F0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00195495254644E-2"/>
          <c:y val="0.90267118055555551"/>
          <c:w val="0.88092960499933159"/>
          <c:h val="8.9806597222222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5902777777776E-2"/>
          <c:y val="4.9211458333333333E-2"/>
          <c:w val="0.8934578125"/>
          <c:h val="0.651851041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18'!$N$4:$N$5</c:f>
              <c:strCache>
                <c:ptCount val="2"/>
                <c:pt idx="0">
                  <c:v>2022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7F7F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F8A-4FF1-9D80-2A0CDFB02ADC}"/>
              </c:ext>
            </c:extLst>
          </c:dPt>
          <c:cat>
            <c:strRef>
              <c:f>'Graf 18'!$M$6:$M$32</c:f>
              <c:strCache>
                <c:ptCount val="27"/>
                <c:pt idx="0">
                  <c:v>Cyprus</c:v>
                </c:pt>
                <c:pt idx="1">
                  <c:v>Maďarsko</c:v>
                </c:pt>
                <c:pt idx="2">
                  <c:v>Slovensko</c:v>
                </c:pt>
                <c:pt idx="3">
                  <c:v>Holandsko</c:v>
                </c:pt>
                <c:pt idx="4">
                  <c:v>Taliansko</c:v>
                </c:pt>
                <c:pt idx="5">
                  <c:v>Írsko</c:v>
                </c:pt>
                <c:pt idx="6">
                  <c:v>Chorvátsko</c:v>
                </c:pt>
                <c:pt idx="7">
                  <c:v>Poľsko</c:v>
                </c:pt>
                <c:pt idx="8">
                  <c:v>Rakúsko</c:v>
                </c:pt>
                <c:pt idx="9">
                  <c:v>Nemecko</c:v>
                </c:pt>
                <c:pt idx="10">
                  <c:v>Slovinsko</c:v>
                </c:pt>
                <c:pt idx="11">
                  <c:v>Francúzsko</c:v>
                </c:pt>
                <c:pt idx="12">
                  <c:v>Česko</c:v>
                </c:pt>
                <c:pt idx="13">
                  <c:v>Belgicko</c:v>
                </c:pt>
                <c:pt idx="14">
                  <c:v>Rumunsko</c:v>
                </c:pt>
                <c:pt idx="15">
                  <c:v>Lotyšsko</c:v>
                </c:pt>
                <c:pt idx="16">
                  <c:v>Luxembursko</c:v>
                </c:pt>
                <c:pt idx="17">
                  <c:v>Litva</c:v>
                </c:pt>
                <c:pt idx="18">
                  <c:v>Španielsko</c:v>
                </c:pt>
                <c:pt idx="19">
                  <c:v>Estónsko</c:v>
                </c:pt>
                <c:pt idx="20">
                  <c:v>Dánsko</c:v>
                </c:pt>
                <c:pt idx="21">
                  <c:v>Grécko</c:v>
                </c:pt>
                <c:pt idx="22">
                  <c:v>Bulharsko</c:v>
                </c:pt>
                <c:pt idx="23">
                  <c:v>Portugalsko</c:v>
                </c:pt>
                <c:pt idx="24">
                  <c:v>Malta</c:v>
                </c:pt>
                <c:pt idx="25">
                  <c:v>Fínsko</c:v>
                </c:pt>
                <c:pt idx="26">
                  <c:v>Švédsko</c:v>
                </c:pt>
              </c:strCache>
            </c:strRef>
          </c:cat>
          <c:val>
            <c:numRef>
              <c:f>'Graf 18'!$N$6:$N$32</c:f>
              <c:numCache>
                <c:formatCode>_-* #\ ##0.000\ [$€-1]_-;\-* #\ ##0.000\ [$€-1]_-;_-* "-"??\ [$€-1]_-;_-@_-</c:formatCode>
                <c:ptCount val="27"/>
                <c:pt idx="0">
                  <c:v>0.32979999999999998</c:v>
                </c:pt>
                <c:pt idx="1">
                  <c:v>0.27310000000000001</c:v>
                </c:pt>
                <c:pt idx="2">
                  <c:v>0.28149999999999997</c:v>
                </c:pt>
                <c:pt idx="3">
                  <c:v>0.20990000000000003</c:v>
                </c:pt>
                <c:pt idx="4">
                  <c:v>0.34840000000000004</c:v>
                </c:pt>
                <c:pt idx="5">
                  <c:v>0.2868</c:v>
                </c:pt>
                <c:pt idx="6">
                  <c:v>0.22800000000000001</c:v>
                </c:pt>
                <c:pt idx="7">
                  <c:v>0.1812</c:v>
                </c:pt>
                <c:pt idx="8">
                  <c:v>0.2243</c:v>
                </c:pt>
                <c:pt idx="9">
                  <c:v>0.255</c:v>
                </c:pt>
                <c:pt idx="10">
                  <c:v>0.20150000000000001</c:v>
                </c:pt>
                <c:pt idx="11">
                  <c:v>0.15329999999999999</c:v>
                </c:pt>
                <c:pt idx="12">
                  <c:v>0.23130000000000001</c:v>
                </c:pt>
                <c:pt idx="13">
                  <c:v>0.2515</c:v>
                </c:pt>
                <c:pt idx="14">
                  <c:v>0.31120000000000003</c:v>
                </c:pt>
                <c:pt idx="15">
                  <c:v>0.21830000000000002</c:v>
                </c:pt>
                <c:pt idx="16">
                  <c:v>0.1709</c:v>
                </c:pt>
                <c:pt idx="17">
                  <c:v>0.2611</c:v>
                </c:pt>
                <c:pt idx="18">
                  <c:v>0.25569999999999998</c:v>
                </c:pt>
                <c:pt idx="19">
                  <c:v>0.23470000000000002</c:v>
                </c:pt>
                <c:pt idx="20">
                  <c:v>0.29449999999999998</c:v>
                </c:pt>
                <c:pt idx="21">
                  <c:v>0.1331</c:v>
                </c:pt>
                <c:pt idx="22">
                  <c:v>8.3100000000000007E-2</c:v>
                </c:pt>
                <c:pt idx="23">
                  <c:v>0.19289999999999999</c:v>
                </c:pt>
                <c:pt idx="24">
                  <c:v>0.14090000000000003</c:v>
                </c:pt>
                <c:pt idx="25">
                  <c:v>0.13719999999999999</c:v>
                </c:pt>
                <c:pt idx="26">
                  <c:v>0.14379999999999998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E-455E-8439-96C5682DC48D}"/>
            </c:ext>
          </c:extLst>
        </c:ser>
        <c:ser>
          <c:idx val="1"/>
          <c:order val="1"/>
          <c:tx>
            <c:strRef>
              <c:f>'Graf 18'!$O$4:$O$5</c:f>
              <c:strCache>
                <c:ptCount val="2"/>
                <c:pt idx="0">
                  <c:v>2023</c:v>
                </c:pt>
              </c:strCache>
            </c:strRef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7F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8A-4FF1-9D80-2A0CDFB02ADC}"/>
              </c:ext>
            </c:extLst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A-4FF1-9D80-2A0CDFB02ADC}"/>
                </c:ext>
              </c:extLst>
            </c:dLbl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18'!$M$6:$M$32</c:f>
              <c:strCache>
                <c:ptCount val="27"/>
                <c:pt idx="0">
                  <c:v>Cyprus</c:v>
                </c:pt>
                <c:pt idx="1">
                  <c:v>Maďarsko</c:v>
                </c:pt>
                <c:pt idx="2">
                  <c:v>Slovensko</c:v>
                </c:pt>
                <c:pt idx="3">
                  <c:v>Holandsko</c:v>
                </c:pt>
                <c:pt idx="4">
                  <c:v>Taliansko</c:v>
                </c:pt>
                <c:pt idx="5">
                  <c:v>Írsko</c:v>
                </c:pt>
                <c:pt idx="6">
                  <c:v>Chorvátsko</c:v>
                </c:pt>
                <c:pt idx="7">
                  <c:v>Poľsko</c:v>
                </c:pt>
                <c:pt idx="8">
                  <c:v>Rakúsko</c:v>
                </c:pt>
                <c:pt idx="9">
                  <c:v>Nemecko</c:v>
                </c:pt>
                <c:pt idx="10">
                  <c:v>Slovinsko</c:v>
                </c:pt>
                <c:pt idx="11">
                  <c:v>Francúzsko</c:v>
                </c:pt>
                <c:pt idx="12">
                  <c:v>Česko</c:v>
                </c:pt>
                <c:pt idx="13">
                  <c:v>Belgicko</c:v>
                </c:pt>
                <c:pt idx="14">
                  <c:v>Rumunsko</c:v>
                </c:pt>
                <c:pt idx="15">
                  <c:v>Lotyšsko</c:v>
                </c:pt>
                <c:pt idx="16">
                  <c:v>Luxembursko</c:v>
                </c:pt>
                <c:pt idx="17">
                  <c:v>Litva</c:v>
                </c:pt>
                <c:pt idx="18">
                  <c:v>Španielsko</c:v>
                </c:pt>
                <c:pt idx="19">
                  <c:v>Estónsko</c:v>
                </c:pt>
                <c:pt idx="20">
                  <c:v>Dánsko</c:v>
                </c:pt>
                <c:pt idx="21">
                  <c:v>Grécko</c:v>
                </c:pt>
                <c:pt idx="22">
                  <c:v>Bulharsko</c:v>
                </c:pt>
                <c:pt idx="23">
                  <c:v>Portugalsko</c:v>
                </c:pt>
                <c:pt idx="24">
                  <c:v>Malta</c:v>
                </c:pt>
                <c:pt idx="25">
                  <c:v>Fínsko</c:v>
                </c:pt>
                <c:pt idx="26">
                  <c:v>Švédsko</c:v>
                </c:pt>
              </c:strCache>
            </c:strRef>
          </c:cat>
          <c:val>
            <c:numRef>
              <c:f>'Graf 18'!$O$6:$O$32</c:f>
              <c:numCache>
                <c:formatCode>_-* #\ ##0.000\ [$€-1]_-;\-* #\ ##0.000\ [$€-1]_-;_-* "-"??\ [$€-1]_-;_-@_-</c:formatCode>
                <c:ptCount val="27"/>
                <c:pt idx="0">
                  <c:v>0.33229999999999998</c:v>
                </c:pt>
                <c:pt idx="1">
                  <c:v>0.3296</c:v>
                </c:pt>
                <c:pt idx="2">
                  <c:v>0.31209999999999999</c:v>
                </c:pt>
                <c:pt idx="3">
                  <c:v>0.29880000000000001</c:v>
                </c:pt>
                <c:pt idx="4">
                  <c:v>0.29419999999999996</c:v>
                </c:pt>
                <c:pt idx="5">
                  <c:v>0.28690000000000004</c:v>
                </c:pt>
                <c:pt idx="6">
                  <c:v>0.28399999999999997</c:v>
                </c:pt>
                <c:pt idx="7">
                  <c:v>0.27869999999999995</c:v>
                </c:pt>
                <c:pt idx="8">
                  <c:v>0.26869999999999999</c:v>
                </c:pt>
                <c:pt idx="9">
                  <c:v>0.25889999999999996</c:v>
                </c:pt>
                <c:pt idx="10">
                  <c:v>0.24479999999999999</c:v>
                </c:pt>
                <c:pt idx="11">
                  <c:v>0.2424</c:v>
                </c:pt>
                <c:pt idx="12">
                  <c:v>0.24009999999999998</c:v>
                </c:pt>
                <c:pt idx="13">
                  <c:v>0.23320000000000002</c:v>
                </c:pt>
                <c:pt idx="14">
                  <c:v>0.19979999999999998</c:v>
                </c:pt>
                <c:pt idx="15">
                  <c:v>0.19969999999999999</c:v>
                </c:pt>
                <c:pt idx="16">
                  <c:v>0.1968</c:v>
                </c:pt>
                <c:pt idx="17">
                  <c:v>0.19370000000000001</c:v>
                </c:pt>
                <c:pt idx="18">
                  <c:v>0.18990000000000001</c:v>
                </c:pt>
                <c:pt idx="19">
                  <c:v>0.18740000000000001</c:v>
                </c:pt>
                <c:pt idx="20">
                  <c:v>0.17909999999999998</c:v>
                </c:pt>
                <c:pt idx="21">
                  <c:v>0.17580000000000001</c:v>
                </c:pt>
                <c:pt idx="22">
                  <c:v>0.15750000000000003</c:v>
                </c:pt>
                <c:pt idx="23">
                  <c:v>0.15050000000000002</c:v>
                </c:pt>
                <c:pt idx="24">
                  <c:v>0.14460000000000001</c:v>
                </c:pt>
                <c:pt idx="25">
                  <c:v>0.11649999999999999</c:v>
                </c:pt>
                <c:pt idx="26">
                  <c:v>0.11550000000000001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2E-455E-8439-96C5682D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2"/>
          <c:order val="2"/>
          <c:tx>
            <c:strRef>
              <c:f>'Graf 18'!$P$4:$P$5</c:f>
              <c:strCache>
                <c:ptCount val="2"/>
                <c:pt idx="0">
                  <c:v>Priemer EÚ 2022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18'!$M$6:$M$32</c:f>
              <c:strCache>
                <c:ptCount val="27"/>
                <c:pt idx="0">
                  <c:v>Cyprus</c:v>
                </c:pt>
                <c:pt idx="1">
                  <c:v>Maďarsko</c:v>
                </c:pt>
                <c:pt idx="2">
                  <c:v>Slovensko</c:v>
                </c:pt>
                <c:pt idx="3">
                  <c:v>Holandsko</c:v>
                </c:pt>
                <c:pt idx="4">
                  <c:v>Taliansko</c:v>
                </c:pt>
                <c:pt idx="5">
                  <c:v>Írsko</c:v>
                </c:pt>
                <c:pt idx="6">
                  <c:v>Chorvátsko</c:v>
                </c:pt>
                <c:pt idx="7">
                  <c:v>Poľsko</c:v>
                </c:pt>
                <c:pt idx="8">
                  <c:v>Rakúsko</c:v>
                </c:pt>
                <c:pt idx="9">
                  <c:v>Nemecko</c:v>
                </c:pt>
                <c:pt idx="10">
                  <c:v>Slovinsko</c:v>
                </c:pt>
                <c:pt idx="11">
                  <c:v>Francúzsko</c:v>
                </c:pt>
                <c:pt idx="12">
                  <c:v>Česko</c:v>
                </c:pt>
                <c:pt idx="13">
                  <c:v>Belgicko</c:v>
                </c:pt>
                <c:pt idx="14">
                  <c:v>Rumunsko</c:v>
                </c:pt>
                <c:pt idx="15">
                  <c:v>Lotyšsko</c:v>
                </c:pt>
                <c:pt idx="16">
                  <c:v>Luxembursko</c:v>
                </c:pt>
                <c:pt idx="17">
                  <c:v>Litva</c:v>
                </c:pt>
                <c:pt idx="18">
                  <c:v>Španielsko</c:v>
                </c:pt>
                <c:pt idx="19">
                  <c:v>Estónsko</c:v>
                </c:pt>
                <c:pt idx="20">
                  <c:v>Dánsko</c:v>
                </c:pt>
                <c:pt idx="21">
                  <c:v>Grécko</c:v>
                </c:pt>
                <c:pt idx="22">
                  <c:v>Bulharsko</c:v>
                </c:pt>
                <c:pt idx="23">
                  <c:v>Portugalsko</c:v>
                </c:pt>
                <c:pt idx="24">
                  <c:v>Malta</c:v>
                </c:pt>
                <c:pt idx="25">
                  <c:v>Fínsko</c:v>
                </c:pt>
                <c:pt idx="26">
                  <c:v>Švédsko</c:v>
                </c:pt>
              </c:strCache>
            </c:strRef>
          </c:cat>
          <c:val>
            <c:numRef>
              <c:f>'Graf 18'!$P$6:$P$32</c:f>
              <c:numCache>
                <c:formatCode>_-* #\ ##0.000\ [$€-1]_-;\-* #\ ##0.000\ [$€-1]_-;_-* "-"??\ [$€-1]_-;_-@_-</c:formatCode>
                <c:ptCount val="27"/>
                <c:pt idx="0">
                  <c:v>0.23350000000000001</c:v>
                </c:pt>
                <c:pt idx="1">
                  <c:v>0.23350000000000001</c:v>
                </c:pt>
                <c:pt idx="2">
                  <c:v>0.23350000000000001</c:v>
                </c:pt>
                <c:pt idx="3">
                  <c:v>0.23350000000000001</c:v>
                </c:pt>
                <c:pt idx="4">
                  <c:v>0.23350000000000001</c:v>
                </c:pt>
                <c:pt idx="5">
                  <c:v>0.23350000000000001</c:v>
                </c:pt>
                <c:pt idx="6">
                  <c:v>0.23350000000000001</c:v>
                </c:pt>
                <c:pt idx="7">
                  <c:v>0.23350000000000001</c:v>
                </c:pt>
                <c:pt idx="8">
                  <c:v>0.23350000000000001</c:v>
                </c:pt>
                <c:pt idx="9">
                  <c:v>0.23350000000000001</c:v>
                </c:pt>
                <c:pt idx="10">
                  <c:v>0.23350000000000001</c:v>
                </c:pt>
                <c:pt idx="11">
                  <c:v>0.23350000000000001</c:v>
                </c:pt>
                <c:pt idx="12">
                  <c:v>0.23350000000000001</c:v>
                </c:pt>
                <c:pt idx="13">
                  <c:v>0.23350000000000001</c:v>
                </c:pt>
                <c:pt idx="14">
                  <c:v>0.23350000000000001</c:v>
                </c:pt>
                <c:pt idx="15">
                  <c:v>0.23350000000000001</c:v>
                </c:pt>
                <c:pt idx="16">
                  <c:v>0.23350000000000001</c:v>
                </c:pt>
                <c:pt idx="17">
                  <c:v>0.23350000000000001</c:v>
                </c:pt>
                <c:pt idx="18">
                  <c:v>0.23350000000000001</c:v>
                </c:pt>
                <c:pt idx="19">
                  <c:v>0.23350000000000001</c:v>
                </c:pt>
                <c:pt idx="20">
                  <c:v>0.23350000000000001</c:v>
                </c:pt>
                <c:pt idx="21">
                  <c:v>0.23350000000000001</c:v>
                </c:pt>
                <c:pt idx="22">
                  <c:v>0.23350000000000001</c:v>
                </c:pt>
                <c:pt idx="23">
                  <c:v>0.23350000000000001</c:v>
                </c:pt>
                <c:pt idx="24">
                  <c:v>0.23350000000000001</c:v>
                </c:pt>
                <c:pt idx="25">
                  <c:v>0.23350000000000001</c:v>
                </c:pt>
                <c:pt idx="26">
                  <c:v>0.23350000000000001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2E-455E-8439-96C5682DC48D}"/>
            </c:ext>
          </c:extLst>
        </c:ser>
        <c:ser>
          <c:idx val="3"/>
          <c:order val="3"/>
          <c:tx>
            <c:strRef>
              <c:f>'Graf 18'!$Q$4:$Q$5</c:f>
              <c:strCache>
                <c:ptCount val="2"/>
                <c:pt idx="0">
                  <c:v>Priemer EÚ 2023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18'!$M$6:$M$32</c:f>
              <c:strCache>
                <c:ptCount val="27"/>
                <c:pt idx="0">
                  <c:v>Cyprus</c:v>
                </c:pt>
                <c:pt idx="1">
                  <c:v>Maďarsko</c:v>
                </c:pt>
                <c:pt idx="2">
                  <c:v>Slovensko</c:v>
                </c:pt>
                <c:pt idx="3">
                  <c:v>Holandsko</c:v>
                </c:pt>
                <c:pt idx="4">
                  <c:v>Taliansko</c:v>
                </c:pt>
                <c:pt idx="5">
                  <c:v>Írsko</c:v>
                </c:pt>
                <c:pt idx="6">
                  <c:v>Chorvátsko</c:v>
                </c:pt>
                <c:pt idx="7">
                  <c:v>Poľsko</c:v>
                </c:pt>
                <c:pt idx="8">
                  <c:v>Rakúsko</c:v>
                </c:pt>
                <c:pt idx="9">
                  <c:v>Nemecko</c:v>
                </c:pt>
                <c:pt idx="10">
                  <c:v>Slovinsko</c:v>
                </c:pt>
                <c:pt idx="11">
                  <c:v>Francúzsko</c:v>
                </c:pt>
                <c:pt idx="12">
                  <c:v>Česko</c:v>
                </c:pt>
                <c:pt idx="13">
                  <c:v>Belgicko</c:v>
                </c:pt>
                <c:pt idx="14">
                  <c:v>Rumunsko</c:v>
                </c:pt>
                <c:pt idx="15">
                  <c:v>Lotyšsko</c:v>
                </c:pt>
                <c:pt idx="16">
                  <c:v>Luxembursko</c:v>
                </c:pt>
                <c:pt idx="17">
                  <c:v>Litva</c:v>
                </c:pt>
                <c:pt idx="18">
                  <c:v>Španielsko</c:v>
                </c:pt>
                <c:pt idx="19">
                  <c:v>Estónsko</c:v>
                </c:pt>
                <c:pt idx="20">
                  <c:v>Dánsko</c:v>
                </c:pt>
                <c:pt idx="21">
                  <c:v>Grécko</c:v>
                </c:pt>
                <c:pt idx="22">
                  <c:v>Bulharsko</c:v>
                </c:pt>
                <c:pt idx="23">
                  <c:v>Portugalsko</c:v>
                </c:pt>
                <c:pt idx="24">
                  <c:v>Malta</c:v>
                </c:pt>
                <c:pt idx="25">
                  <c:v>Fínsko</c:v>
                </c:pt>
                <c:pt idx="26">
                  <c:v>Švédsko</c:v>
                </c:pt>
              </c:strCache>
            </c:strRef>
          </c:cat>
          <c:val>
            <c:numRef>
              <c:f>'Graf 18'!$Q$6:$Q$32</c:f>
              <c:numCache>
                <c:formatCode>_-* #\ ##0.000\ [$€-1]_-;\-* #\ ##0.000\ [$€-1]_-;_-* "-"??\ [$€-1]_-;_-@_-</c:formatCode>
                <c:ptCount val="27"/>
                <c:pt idx="0">
                  <c:v>0.24410000000000001</c:v>
                </c:pt>
                <c:pt idx="1">
                  <c:v>0.24410000000000001</c:v>
                </c:pt>
                <c:pt idx="2">
                  <c:v>0.24410000000000001</c:v>
                </c:pt>
                <c:pt idx="3">
                  <c:v>0.24410000000000001</c:v>
                </c:pt>
                <c:pt idx="4">
                  <c:v>0.24410000000000001</c:v>
                </c:pt>
                <c:pt idx="5">
                  <c:v>0.24410000000000001</c:v>
                </c:pt>
                <c:pt idx="6">
                  <c:v>0.24410000000000001</c:v>
                </c:pt>
                <c:pt idx="7">
                  <c:v>0.24410000000000001</c:v>
                </c:pt>
                <c:pt idx="8">
                  <c:v>0.24410000000000001</c:v>
                </c:pt>
                <c:pt idx="9">
                  <c:v>0.24410000000000001</c:v>
                </c:pt>
                <c:pt idx="10">
                  <c:v>0.24410000000000001</c:v>
                </c:pt>
                <c:pt idx="11">
                  <c:v>0.24410000000000001</c:v>
                </c:pt>
                <c:pt idx="12">
                  <c:v>0.24410000000000001</c:v>
                </c:pt>
                <c:pt idx="13">
                  <c:v>0.24410000000000001</c:v>
                </c:pt>
                <c:pt idx="14">
                  <c:v>0.24410000000000001</c:v>
                </c:pt>
                <c:pt idx="15">
                  <c:v>0.24410000000000001</c:v>
                </c:pt>
                <c:pt idx="16">
                  <c:v>0.24410000000000001</c:v>
                </c:pt>
                <c:pt idx="17">
                  <c:v>0.24410000000000001</c:v>
                </c:pt>
                <c:pt idx="18">
                  <c:v>0.24410000000000001</c:v>
                </c:pt>
                <c:pt idx="19">
                  <c:v>0.24410000000000001</c:v>
                </c:pt>
                <c:pt idx="20">
                  <c:v>0.24410000000000001</c:v>
                </c:pt>
                <c:pt idx="21">
                  <c:v>0.24410000000000001</c:v>
                </c:pt>
                <c:pt idx="22">
                  <c:v>0.24410000000000001</c:v>
                </c:pt>
                <c:pt idx="23">
                  <c:v>0.24410000000000001</c:v>
                </c:pt>
                <c:pt idx="24">
                  <c:v>0.24410000000000001</c:v>
                </c:pt>
                <c:pt idx="25">
                  <c:v>0.24410000000000001</c:v>
                </c:pt>
                <c:pt idx="26">
                  <c:v>0.24410000000000001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2E-455E-8439-96C5682D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\ 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695486111111122E-2"/>
          <c:y val="0.91587570773722737"/>
          <c:w val="0.89480086805555559"/>
          <c:h val="5.126739459922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836458333333341E-2"/>
          <c:y val="4.0392013888888884E-2"/>
          <c:w val="0.91109670138888887"/>
          <c:h val="0.66508020833333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18'!$N$4:$N$5</c:f>
              <c:strCache>
                <c:ptCount val="2"/>
                <c:pt idx="0">
                  <c:v>2022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7F7F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FC8-4767-88E9-731DF8D307AF}"/>
              </c:ext>
            </c:extLst>
          </c:dPt>
          <c:cat>
            <c:strRef>
              <c:f>'Graf 18'!$M$34:$M$58</c:f>
              <c:strCache>
                <c:ptCount val="25"/>
                <c:pt idx="0">
                  <c:v>Švédsko</c:v>
                </c:pt>
                <c:pt idx="1">
                  <c:v>Maďarsko</c:v>
                </c:pt>
                <c:pt idx="2">
                  <c:v>Fínsko</c:v>
                </c:pt>
                <c:pt idx="3">
                  <c:v>Holandsko</c:v>
                </c:pt>
                <c:pt idx="4">
                  <c:v>Slovensko</c:v>
                </c:pt>
                <c:pt idx="5">
                  <c:v>Poľsko</c:v>
                </c:pt>
                <c:pt idx="6">
                  <c:v>Lotyšsko</c:v>
                </c:pt>
                <c:pt idx="7">
                  <c:v>Francúzsko</c:v>
                </c:pt>
                <c:pt idx="8">
                  <c:v>Dánsko</c:v>
                </c:pt>
                <c:pt idx="9">
                  <c:v>Estónsko</c:v>
                </c:pt>
                <c:pt idx="10">
                  <c:v>Írsko</c:v>
                </c:pt>
                <c:pt idx="11">
                  <c:v>Litva</c:v>
                </c:pt>
                <c:pt idx="12">
                  <c:v>Česko</c:v>
                </c:pt>
                <c:pt idx="13">
                  <c:v>Taliansko</c:v>
                </c:pt>
                <c:pt idx="14">
                  <c:v>Slovinsko</c:v>
                </c:pt>
                <c:pt idx="15">
                  <c:v>Nemecko</c:v>
                </c:pt>
                <c:pt idx="16">
                  <c:v>Rakúsko</c:v>
                </c:pt>
                <c:pt idx="17">
                  <c:v>Portugalsko</c:v>
                </c:pt>
                <c:pt idx="18">
                  <c:v>Chorvátsko</c:v>
                </c:pt>
                <c:pt idx="19">
                  <c:v>Luxembursko</c:v>
                </c:pt>
                <c:pt idx="20">
                  <c:v>Grécko</c:v>
                </c:pt>
                <c:pt idx="21">
                  <c:v>Belgicko</c:v>
                </c:pt>
                <c:pt idx="22">
                  <c:v>Rumunsko</c:v>
                </c:pt>
                <c:pt idx="23">
                  <c:v>Bulharsko</c:v>
                </c:pt>
                <c:pt idx="24">
                  <c:v>Španielsko</c:v>
                </c:pt>
              </c:strCache>
            </c:strRef>
          </c:cat>
          <c:val>
            <c:numRef>
              <c:f>'Graf 18'!$N$34:$N$58</c:f>
              <c:numCache>
                <c:formatCode>_-* #\ ##0.000\ [$€-1]_-;\-* #\ ##0.000\ [$€-1]_-;_-* "-"??\ [$€-1]_-;_-@_-</c:formatCode>
                <c:ptCount val="25"/>
                <c:pt idx="0">
                  <c:v>0.20350000000000001</c:v>
                </c:pt>
                <c:pt idx="1">
                  <c:v>0.11360000000000001</c:v>
                </c:pt>
                <c:pt idx="2">
                  <c:v>0.1613</c:v>
                </c:pt>
                <c:pt idx="3">
                  <c:v>0.10189999999999999</c:v>
                </c:pt>
                <c:pt idx="4">
                  <c:v>9.580000000000001E-2</c:v>
                </c:pt>
                <c:pt idx="5">
                  <c:v>8.1599999999999992E-2</c:v>
                </c:pt>
                <c:pt idx="6">
                  <c:v>0.121</c:v>
                </c:pt>
                <c:pt idx="7">
                  <c:v>8.0799999999999997E-2</c:v>
                </c:pt>
                <c:pt idx="8">
                  <c:v>0.16450000000000001</c:v>
                </c:pt>
                <c:pt idx="9">
                  <c:v>0.14360000000000001</c:v>
                </c:pt>
                <c:pt idx="10">
                  <c:v>7.7199999999999991E-2</c:v>
                </c:pt>
                <c:pt idx="11">
                  <c:v>0.12940000000000002</c:v>
                </c:pt>
                <c:pt idx="12">
                  <c:v>9.0399999999999994E-2</c:v>
                </c:pt>
                <c:pt idx="13">
                  <c:v>0.1002</c:v>
                </c:pt>
                <c:pt idx="14">
                  <c:v>7.9100000000000004E-2</c:v>
                </c:pt>
                <c:pt idx="15">
                  <c:v>8.3499999999999991E-2</c:v>
                </c:pt>
                <c:pt idx="16">
                  <c:v>0.1067</c:v>
                </c:pt>
                <c:pt idx="17">
                  <c:v>8.9499999999999996E-2</c:v>
                </c:pt>
                <c:pt idx="18">
                  <c:v>8.2299999999999998E-2</c:v>
                </c:pt>
                <c:pt idx="19">
                  <c:v>9.2299999999999993E-2</c:v>
                </c:pt>
                <c:pt idx="20">
                  <c:v>0.123</c:v>
                </c:pt>
                <c:pt idx="21">
                  <c:v>8.4599999999999995E-2</c:v>
                </c:pt>
                <c:pt idx="22">
                  <c:v>0.1153</c:v>
                </c:pt>
                <c:pt idx="23">
                  <c:v>9.8699999999999996E-2</c:v>
                </c:pt>
                <c:pt idx="24">
                  <c:v>0.105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55-47EE-B4A6-99A96132D21D}"/>
            </c:ext>
          </c:extLst>
        </c:ser>
        <c:ser>
          <c:idx val="1"/>
          <c:order val="1"/>
          <c:tx>
            <c:strRef>
              <c:f>'Graf 18'!$O$4:$O$5</c:f>
              <c:strCache>
                <c:ptCount val="2"/>
                <c:pt idx="0">
                  <c:v>2023</c:v>
                </c:pt>
              </c:strCache>
            </c:strRef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7F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C8-4767-88E9-731DF8D307AF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8-4767-88E9-731DF8D307AF}"/>
                </c:ext>
              </c:extLst>
            </c:dLbl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18'!$M$34:$M$58</c:f>
              <c:strCache>
                <c:ptCount val="25"/>
                <c:pt idx="0">
                  <c:v>Švédsko</c:v>
                </c:pt>
                <c:pt idx="1">
                  <c:v>Maďarsko</c:v>
                </c:pt>
                <c:pt idx="2">
                  <c:v>Fínsko</c:v>
                </c:pt>
                <c:pt idx="3">
                  <c:v>Holandsko</c:v>
                </c:pt>
                <c:pt idx="4">
                  <c:v>Slovensko</c:v>
                </c:pt>
                <c:pt idx="5">
                  <c:v>Poľsko</c:v>
                </c:pt>
                <c:pt idx="6">
                  <c:v>Lotyšsko</c:v>
                </c:pt>
                <c:pt idx="7">
                  <c:v>Francúzsko</c:v>
                </c:pt>
                <c:pt idx="8">
                  <c:v>Dánsko</c:v>
                </c:pt>
                <c:pt idx="9">
                  <c:v>Estónsko</c:v>
                </c:pt>
                <c:pt idx="10">
                  <c:v>Írsko</c:v>
                </c:pt>
                <c:pt idx="11">
                  <c:v>Litva</c:v>
                </c:pt>
                <c:pt idx="12">
                  <c:v>Česko</c:v>
                </c:pt>
                <c:pt idx="13">
                  <c:v>Taliansko</c:v>
                </c:pt>
                <c:pt idx="14">
                  <c:v>Slovinsko</c:v>
                </c:pt>
                <c:pt idx="15">
                  <c:v>Nemecko</c:v>
                </c:pt>
                <c:pt idx="16">
                  <c:v>Rakúsko</c:v>
                </c:pt>
                <c:pt idx="17">
                  <c:v>Portugalsko</c:v>
                </c:pt>
                <c:pt idx="18">
                  <c:v>Chorvátsko</c:v>
                </c:pt>
                <c:pt idx="19">
                  <c:v>Luxembursko</c:v>
                </c:pt>
                <c:pt idx="20">
                  <c:v>Grécko</c:v>
                </c:pt>
                <c:pt idx="21">
                  <c:v>Belgicko</c:v>
                </c:pt>
                <c:pt idx="22">
                  <c:v>Rumunsko</c:v>
                </c:pt>
                <c:pt idx="23">
                  <c:v>Bulharsko</c:v>
                </c:pt>
                <c:pt idx="24">
                  <c:v>Španielsko</c:v>
                </c:pt>
              </c:strCache>
            </c:strRef>
          </c:cat>
          <c:val>
            <c:numRef>
              <c:f>'Graf 18'!$O$34:$O$58</c:f>
              <c:numCache>
                <c:formatCode>_-* #\ ##0.000\ [$€-1]_-;\-* #\ ##0.000\ [$€-1]_-;_-* "-"??\ [$€-1]_-;_-@_-</c:formatCode>
                <c:ptCount val="25"/>
                <c:pt idx="0">
                  <c:v>0.158</c:v>
                </c:pt>
                <c:pt idx="1">
                  <c:v>0.11909999999999998</c:v>
                </c:pt>
                <c:pt idx="2">
                  <c:v>0.11599999999999999</c:v>
                </c:pt>
                <c:pt idx="3">
                  <c:v>0.1071</c:v>
                </c:pt>
                <c:pt idx="4">
                  <c:v>0.10679999999999999</c:v>
                </c:pt>
                <c:pt idx="5">
                  <c:v>0.1008</c:v>
                </c:pt>
                <c:pt idx="6">
                  <c:v>9.820000000000001E-2</c:v>
                </c:pt>
                <c:pt idx="7">
                  <c:v>9.0900000000000009E-2</c:v>
                </c:pt>
                <c:pt idx="8">
                  <c:v>8.8499999999999995E-2</c:v>
                </c:pt>
                <c:pt idx="9">
                  <c:v>8.7400000000000005E-2</c:v>
                </c:pt>
                <c:pt idx="10">
                  <c:v>8.2900000000000001E-2</c:v>
                </c:pt>
                <c:pt idx="11">
                  <c:v>8.1699999999999995E-2</c:v>
                </c:pt>
                <c:pt idx="12">
                  <c:v>8.1500000000000003E-2</c:v>
                </c:pt>
                <c:pt idx="13">
                  <c:v>8.0100000000000005E-2</c:v>
                </c:pt>
                <c:pt idx="14">
                  <c:v>7.85E-2</c:v>
                </c:pt>
                <c:pt idx="15">
                  <c:v>7.8399999999999997E-2</c:v>
                </c:pt>
                <c:pt idx="16">
                  <c:v>7.6399999999999996E-2</c:v>
                </c:pt>
                <c:pt idx="17">
                  <c:v>7.4099999999999999E-2</c:v>
                </c:pt>
                <c:pt idx="18">
                  <c:v>6.9900000000000004E-2</c:v>
                </c:pt>
                <c:pt idx="19">
                  <c:v>6.9499999999999992E-2</c:v>
                </c:pt>
                <c:pt idx="20">
                  <c:v>6.6299999999999998E-2</c:v>
                </c:pt>
                <c:pt idx="21">
                  <c:v>6.25E-2</c:v>
                </c:pt>
                <c:pt idx="22">
                  <c:v>6.0899999999999996E-2</c:v>
                </c:pt>
                <c:pt idx="23">
                  <c:v>6.0399999999999995E-2</c:v>
                </c:pt>
                <c:pt idx="24">
                  <c:v>5.0599999999999999E-2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55-47EE-B4A6-99A96132D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2"/>
          <c:order val="2"/>
          <c:tx>
            <c:strRef>
              <c:f>'Graf 18'!$P$4:$P$5</c:f>
              <c:strCache>
                <c:ptCount val="2"/>
                <c:pt idx="0">
                  <c:v>Priemer EÚ 2022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18'!$M$34:$M$58</c:f>
              <c:strCache>
                <c:ptCount val="25"/>
                <c:pt idx="0">
                  <c:v>Švédsko</c:v>
                </c:pt>
                <c:pt idx="1">
                  <c:v>Maďarsko</c:v>
                </c:pt>
                <c:pt idx="2">
                  <c:v>Fínsko</c:v>
                </c:pt>
                <c:pt idx="3">
                  <c:v>Holandsko</c:v>
                </c:pt>
                <c:pt idx="4">
                  <c:v>Slovensko</c:v>
                </c:pt>
                <c:pt idx="5">
                  <c:v>Poľsko</c:v>
                </c:pt>
                <c:pt idx="6">
                  <c:v>Lotyšsko</c:v>
                </c:pt>
                <c:pt idx="7">
                  <c:v>Francúzsko</c:v>
                </c:pt>
                <c:pt idx="8">
                  <c:v>Dánsko</c:v>
                </c:pt>
                <c:pt idx="9">
                  <c:v>Estónsko</c:v>
                </c:pt>
                <c:pt idx="10">
                  <c:v>Írsko</c:v>
                </c:pt>
                <c:pt idx="11">
                  <c:v>Litva</c:v>
                </c:pt>
                <c:pt idx="12">
                  <c:v>Česko</c:v>
                </c:pt>
                <c:pt idx="13">
                  <c:v>Taliansko</c:v>
                </c:pt>
                <c:pt idx="14">
                  <c:v>Slovinsko</c:v>
                </c:pt>
                <c:pt idx="15">
                  <c:v>Nemecko</c:v>
                </c:pt>
                <c:pt idx="16">
                  <c:v>Rakúsko</c:v>
                </c:pt>
                <c:pt idx="17">
                  <c:v>Portugalsko</c:v>
                </c:pt>
                <c:pt idx="18">
                  <c:v>Chorvátsko</c:v>
                </c:pt>
                <c:pt idx="19">
                  <c:v>Luxembursko</c:v>
                </c:pt>
                <c:pt idx="20">
                  <c:v>Grécko</c:v>
                </c:pt>
                <c:pt idx="21">
                  <c:v>Belgicko</c:v>
                </c:pt>
                <c:pt idx="22">
                  <c:v>Rumunsko</c:v>
                </c:pt>
                <c:pt idx="23">
                  <c:v>Bulharsko</c:v>
                </c:pt>
                <c:pt idx="24">
                  <c:v>Španielsko</c:v>
                </c:pt>
              </c:strCache>
            </c:strRef>
          </c:cat>
          <c:val>
            <c:numRef>
              <c:f>'Graf 18'!$P$34:$P$58</c:f>
              <c:numCache>
                <c:formatCode>_-* #\ ##0.000\ [$€-1]_-;\-* #\ ##0.000\ [$€-1]_-;_-* "-"??\ [$€-1]_-;_-@_-</c:formatCode>
                <c:ptCount val="25"/>
                <c:pt idx="0">
                  <c:v>9.1299999999999992E-2</c:v>
                </c:pt>
                <c:pt idx="1">
                  <c:v>9.1299999999999992E-2</c:v>
                </c:pt>
                <c:pt idx="2">
                  <c:v>9.1299999999999992E-2</c:v>
                </c:pt>
                <c:pt idx="3">
                  <c:v>9.1299999999999992E-2</c:v>
                </c:pt>
                <c:pt idx="4">
                  <c:v>9.1299999999999992E-2</c:v>
                </c:pt>
                <c:pt idx="5">
                  <c:v>9.1299999999999992E-2</c:v>
                </c:pt>
                <c:pt idx="6">
                  <c:v>9.1299999999999992E-2</c:v>
                </c:pt>
                <c:pt idx="7">
                  <c:v>9.1299999999999992E-2</c:v>
                </c:pt>
                <c:pt idx="8">
                  <c:v>9.1299999999999992E-2</c:v>
                </c:pt>
                <c:pt idx="9">
                  <c:v>9.1299999999999992E-2</c:v>
                </c:pt>
                <c:pt idx="10">
                  <c:v>9.1299999999999992E-2</c:v>
                </c:pt>
                <c:pt idx="11">
                  <c:v>9.1299999999999992E-2</c:v>
                </c:pt>
                <c:pt idx="12">
                  <c:v>9.1299999999999992E-2</c:v>
                </c:pt>
                <c:pt idx="13">
                  <c:v>9.1299999999999992E-2</c:v>
                </c:pt>
                <c:pt idx="14">
                  <c:v>9.1299999999999992E-2</c:v>
                </c:pt>
                <c:pt idx="15">
                  <c:v>9.1299999999999992E-2</c:v>
                </c:pt>
                <c:pt idx="16">
                  <c:v>9.1299999999999992E-2</c:v>
                </c:pt>
                <c:pt idx="17">
                  <c:v>9.1299999999999992E-2</c:v>
                </c:pt>
                <c:pt idx="18">
                  <c:v>9.1299999999999992E-2</c:v>
                </c:pt>
                <c:pt idx="19">
                  <c:v>9.1299999999999992E-2</c:v>
                </c:pt>
                <c:pt idx="20">
                  <c:v>9.1299999999999992E-2</c:v>
                </c:pt>
                <c:pt idx="21">
                  <c:v>9.1299999999999992E-2</c:v>
                </c:pt>
                <c:pt idx="22">
                  <c:v>9.1299999999999992E-2</c:v>
                </c:pt>
                <c:pt idx="23">
                  <c:v>9.1299999999999992E-2</c:v>
                </c:pt>
                <c:pt idx="24">
                  <c:v>9.1299999999999992E-2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55-47EE-B4A6-99A96132D21D}"/>
            </c:ext>
          </c:extLst>
        </c:ser>
        <c:ser>
          <c:idx val="3"/>
          <c:order val="3"/>
          <c:tx>
            <c:strRef>
              <c:f>'Graf 18'!$Q$4:$Q$5</c:f>
              <c:strCache>
                <c:ptCount val="2"/>
                <c:pt idx="0">
                  <c:v>Priemer EÚ 2023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18'!$M$34:$M$58</c:f>
              <c:strCache>
                <c:ptCount val="25"/>
                <c:pt idx="0">
                  <c:v>Švédsko</c:v>
                </c:pt>
                <c:pt idx="1">
                  <c:v>Maďarsko</c:v>
                </c:pt>
                <c:pt idx="2">
                  <c:v>Fínsko</c:v>
                </c:pt>
                <c:pt idx="3">
                  <c:v>Holandsko</c:v>
                </c:pt>
                <c:pt idx="4">
                  <c:v>Slovensko</c:v>
                </c:pt>
                <c:pt idx="5">
                  <c:v>Poľsko</c:v>
                </c:pt>
                <c:pt idx="6">
                  <c:v>Lotyšsko</c:v>
                </c:pt>
                <c:pt idx="7">
                  <c:v>Francúzsko</c:v>
                </c:pt>
                <c:pt idx="8">
                  <c:v>Dánsko</c:v>
                </c:pt>
                <c:pt idx="9">
                  <c:v>Estónsko</c:v>
                </c:pt>
                <c:pt idx="10">
                  <c:v>Írsko</c:v>
                </c:pt>
                <c:pt idx="11">
                  <c:v>Litva</c:v>
                </c:pt>
                <c:pt idx="12">
                  <c:v>Česko</c:v>
                </c:pt>
                <c:pt idx="13">
                  <c:v>Taliansko</c:v>
                </c:pt>
                <c:pt idx="14">
                  <c:v>Slovinsko</c:v>
                </c:pt>
                <c:pt idx="15">
                  <c:v>Nemecko</c:v>
                </c:pt>
                <c:pt idx="16">
                  <c:v>Rakúsko</c:v>
                </c:pt>
                <c:pt idx="17">
                  <c:v>Portugalsko</c:v>
                </c:pt>
                <c:pt idx="18">
                  <c:v>Chorvátsko</c:v>
                </c:pt>
                <c:pt idx="19">
                  <c:v>Luxembursko</c:v>
                </c:pt>
                <c:pt idx="20">
                  <c:v>Grécko</c:v>
                </c:pt>
                <c:pt idx="21">
                  <c:v>Belgicko</c:v>
                </c:pt>
                <c:pt idx="22">
                  <c:v>Rumunsko</c:v>
                </c:pt>
                <c:pt idx="23">
                  <c:v>Bulharsko</c:v>
                </c:pt>
                <c:pt idx="24">
                  <c:v>Španielsko</c:v>
                </c:pt>
              </c:strCache>
            </c:strRef>
          </c:cat>
          <c:val>
            <c:numRef>
              <c:f>'Graf 18'!$Q$34:$Q$58</c:f>
              <c:numCache>
                <c:formatCode>_-* #\ ##0.000\ [$€-1]_-;\-* #\ ##0.000\ [$€-1]_-;_-* "-"??\ [$€-1]_-;_-@_-</c:formatCode>
                <c:ptCount val="25"/>
                <c:pt idx="0">
                  <c:v>8.1299999999999997E-2</c:v>
                </c:pt>
                <c:pt idx="1">
                  <c:v>8.1299999999999997E-2</c:v>
                </c:pt>
                <c:pt idx="2">
                  <c:v>8.1299999999999997E-2</c:v>
                </c:pt>
                <c:pt idx="3">
                  <c:v>8.1299999999999997E-2</c:v>
                </c:pt>
                <c:pt idx="4">
                  <c:v>8.1299999999999997E-2</c:v>
                </c:pt>
                <c:pt idx="5">
                  <c:v>8.1299999999999997E-2</c:v>
                </c:pt>
                <c:pt idx="6">
                  <c:v>8.1299999999999997E-2</c:v>
                </c:pt>
                <c:pt idx="7">
                  <c:v>8.1299999999999997E-2</c:v>
                </c:pt>
                <c:pt idx="8">
                  <c:v>8.1299999999999997E-2</c:v>
                </c:pt>
                <c:pt idx="9">
                  <c:v>8.1299999999999997E-2</c:v>
                </c:pt>
                <c:pt idx="10">
                  <c:v>8.1299999999999997E-2</c:v>
                </c:pt>
                <c:pt idx="11">
                  <c:v>8.1299999999999997E-2</c:v>
                </c:pt>
                <c:pt idx="12">
                  <c:v>8.1299999999999997E-2</c:v>
                </c:pt>
                <c:pt idx="13">
                  <c:v>8.1299999999999997E-2</c:v>
                </c:pt>
                <c:pt idx="14">
                  <c:v>8.1299999999999997E-2</c:v>
                </c:pt>
                <c:pt idx="15">
                  <c:v>8.1299999999999997E-2</c:v>
                </c:pt>
                <c:pt idx="16">
                  <c:v>8.1299999999999997E-2</c:v>
                </c:pt>
                <c:pt idx="17">
                  <c:v>8.1299999999999997E-2</c:v>
                </c:pt>
                <c:pt idx="18">
                  <c:v>8.1299999999999997E-2</c:v>
                </c:pt>
                <c:pt idx="19">
                  <c:v>8.1299999999999997E-2</c:v>
                </c:pt>
                <c:pt idx="20">
                  <c:v>8.1299999999999997E-2</c:v>
                </c:pt>
                <c:pt idx="21">
                  <c:v>8.1299999999999997E-2</c:v>
                </c:pt>
                <c:pt idx="22">
                  <c:v>8.1299999999999997E-2</c:v>
                </c:pt>
                <c:pt idx="23">
                  <c:v>8.1299999999999997E-2</c:v>
                </c:pt>
                <c:pt idx="24">
                  <c:v>8.1299999999999997E-2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5-47EE-B4A6-99A96132D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\ 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05208333333325E-2"/>
          <c:y val="0.91587570773722737"/>
          <c:w val="0.89872552083333312"/>
          <c:h val="5.088601152793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10755767867192E-2"/>
          <c:y val="3.8719469268881077E-2"/>
          <c:w val="0.87476232536990495"/>
          <c:h val="0.776660447161366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 19'!$M$11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19'!$N$11:$Q$11</c:f>
              <c:numCache>
                <c:formatCode>0.00%</c:formatCode>
                <c:ptCount val="4"/>
                <c:pt idx="0">
                  <c:v>0.52502399527009813</c:v>
                </c:pt>
                <c:pt idx="1">
                  <c:v>0.65373777899532992</c:v>
                </c:pt>
                <c:pt idx="2">
                  <c:v>0.35281422465610701</c:v>
                </c:pt>
                <c:pt idx="3">
                  <c:v>0.35147923013176374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0-467F-836B-8F0F37356361}"/>
            </c:ext>
          </c:extLst>
        </c:ser>
        <c:ser>
          <c:idx val="2"/>
          <c:order val="1"/>
          <c:tx>
            <c:strRef>
              <c:f>'Graf 19'!$M$12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19'!$N$12:$Q$12</c:f>
              <c:numCache>
                <c:formatCode>0.00%</c:formatCode>
                <c:ptCount val="4"/>
                <c:pt idx="0">
                  <c:v>0.50155675922899701</c:v>
                </c:pt>
                <c:pt idx="1">
                  <c:v>0.67134038168392818</c:v>
                </c:pt>
                <c:pt idx="2">
                  <c:v>0.41258740650026399</c:v>
                </c:pt>
                <c:pt idx="3">
                  <c:v>0.45721762271941624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0-467F-836B-8F0F37356361}"/>
            </c:ext>
          </c:extLst>
        </c:ser>
        <c:ser>
          <c:idx val="3"/>
          <c:order val="2"/>
          <c:tx>
            <c:strRef>
              <c:f>'Graf 19'!$M$13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19'!$N$13:$Q$13</c:f>
              <c:numCache>
                <c:formatCode>0.00%</c:formatCode>
                <c:ptCount val="4"/>
                <c:pt idx="0">
                  <c:v>0.47184587691705809</c:v>
                </c:pt>
                <c:pt idx="1">
                  <c:v>0.73547824942274231</c:v>
                </c:pt>
                <c:pt idx="2">
                  <c:v>0.38663368990458197</c:v>
                </c:pt>
                <c:pt idx="3">
                  <c:v>0.4235582584912721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0-467F-836B-8F0F37356361}"/>
            </c:ext>
          </c:extLst>
        </c:ser>
        <c:ser>
          <c:idx val="4"/>
          <c:order val="3"/>
          <c:tx>
            <c:strRef>
              <c:f>'Graf 19'!$M$14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19'!$N$14:$Q$14</c:f>
              <c:numCache>
                <c:formatCode>0.00%</c:formatCode>
                <c:ptCount val="4"/>
                <c:pt idx="0">
                  <c:v>0.55921503055374588</c:v>
                </c:pt>
                <c:pt idx="1">
                  <c:v>0.72086240339203167</c:v>
                </c:pt>
                <c:pt idx="2">
                  <c:v>0.29604643503942862</c:v>
                </c:pt>
                <c:pt idx="3">
                  <c:v>0.42581741275889146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10-467F-836B-8F0F37356361}"/>
            </c:ext>
          </c:extLst>
        </c:ser>
        <c:ser>
          <c:idx val="5"/>
          <c:order val="4"/>
          <c:tx>
            <c:strRef>
              <c:f>'Graf 19'!$M$15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6145833333333334E-3"/>
                  <c:y val="-8.08439734909269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0D-4D9C-85C4-2545F649825A}"/>
                </c:ext>
              </c:extLst>
            </c:dLbl>
            <c:dLbl>
              <c:idx val="1"/>
              <c:layout>
                <c:manualLayout>
                  <c:x val="6.6145833333333334E-3"/>
                  <c:y val="-2.02109933727317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0D-4D9C-85C4-2545F649825A}"/>
                </c:ext>
              </c:extLst>
            </c:dLbl>
            <c:dLbl>
              <c:idx val="3"/>
              <c:layout>
                <c:manualLayout>
                  <c:x val="8.8194444444444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0D-4D9C-85C4-2545F64982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19'!$N$15:$Q$15</c:f>
              <c:numCache>
                <c:formatCode>0.00%</c:formatCode>
                <c:ptCount val="4"/>
                <c:pt idx="0">
                  <c:v>0.40559713287290899</c:v>
                </c:pt>
                <c:pt idx="1">
                  <c:v>0.63271307215423067</c:v>
                </c:pt>
                <c:pt idx="2">
                  <c:v>0.38293081958338993</c:v>
                </c:pt>
                <c:pt idx="3">
                  <c:v>0.37849148228171808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0-467F-836B-8F0F3735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5"/>
          <c:tx>
            <c:strRef>
              <c:f>'Graf 19'!$M$16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19'!$N$16:$Q$16</c:f>
              <c:numCache>
                <c:formatCode>0.00%</c:formatCode>
                <c:ptCount val="4"/>
                <c:pt idx="0">
                  <c:v>3.2971485373162988E-2</c:v>
                </c:pt>
                <c:pt idx="1">
                  <c:v>2.5958677558398684E-2</c:v>
                </c:pt>
                <c:pt idx="2">
                  <c:v>1.3111863750645257E-2</c:v>
                </c:pt>
                <c:pt idx="3">
                  <c:v>1.2433145325285964E-2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0-467F-836B-8F0F37356361}"/>
            </c:ext>
          </c:extLst>
        </c:ser>
        <c:ser>
          <c:idx val="6"/>
          <c:order val="6"/>
          <c:tx>
            <c:strRef>
              <c:f>'Graf 19'!$M$17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19'!$N$17:$Q$17</c:f>
              <c:numCache>
                <c:formatCode>0.00%</c:formatCode>
                <c:ptCount val="4"/>
                <c:pt idx="0">
                  <c:v>3.0777489170480569E-2</c:v>
                </c:pt>
                <c:pt idx="1">
                  <c:v>3.1484983291723126E-2</c:v>
                </c:pt>
                <c:pt idx="2">
                  <c:v>1.6451446485818137E-2</c:v>
                </c:pt>
                <c:pt idx="3">
                  <c:v>1.6464435430764264E-2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0-467F-836B-8F0F37356361}"/>
            </c:ext>
          </c:extLst>
        </c:ser>
        <c:ser>
          <c:idx val="7"/>
          <c:order val="7"/>
          <c:tx>
            <c:strRef>
              <c:f>'Graf 19'!$M$18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19'!$N$18:$Q$18</c:f>
              <c:numCache>
                <c:formatCode>0.00%</c:formatCode>
                <c:ptCount val="4"/>
                <c:pt idx="0">
                  <c:v>3.1084630085722532E-2</c:v>
                </c:pt>
                <c:pt idx="1">
                  <c:v>2.6525405330388292E-2</c:v>
                </c:pt>
                <c:pt idx="2">
                  <c:v>4.0905118965631884E-2</c:v>
                </c:pt>
                <c:pt idx="3">
                  <c:v>1.9074636612442859E-2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10-467F-836B-8F0F37356361}"/>
            </c:ext>
          </c:extLst>
        </c:ser>
        <c:ser>
          <c:idx val="8"/>
          <c:order val="8"/>
          <c:tx>
            <c:strRef>
              <c:f>'Graf 19'!$M$19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19'!$N$19:$Q$19</c:f>
              <c:numCache>
                <c:formatCode>0.00%</c:formatCode>
                <c:ptCount val="4"/>
                <c:pt idx="0">
                  <c:v>3.5440461808672108E-2</c:v>
                </c:pt>
                <c:pt idx="1">
                  <c:v>2.5945177093746909E-2</c:v>
                </c:pt>
                <c:pt idx="2">
                  <c:v>2.4954489376582543E-2</c:v>
                </c:pt>
                <c:pt idx="3">
                  <c:v>2.1105841883944976E-2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10-467F-836B-8F0F37356361}"/>
            </c:ext>
          </c:extLst>
        </c:ser>
        <c:ser>
          <c:idx val="9"/>
          <c:order val="9"/>
          <c:tx>
            <c:strRef>
              <c:f>'Graf 19'!$M$20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08439734909269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0D-4D9C-85C4-2545F64982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19'!$N$9:$Q$10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19'!$N$20:$Q$20</c:f>
              <c:numCache>
                <c:formatCode>0.00%</c:formatCode>
                <c:ptCount val="4"/>
                <c:pt idx="0">
                  <c:v>2.7035813626802734E-2</c:v>
                </c:pt>
                <c:pt idx="1">
                  <c:v>4.9652007307720888E-2</c:v>
                </c:pt>
                <c:pt idx="2">
                  <c:v>1.8292265955019829E-2</c:v>
                </c:pt>
                <c:pt idx="3">
                  <c:v>1.2588793027260306E-2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10-467F-836B-8F0F3735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407807"/>
        <c:axId val="444414047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valAx>
        <c:axId val="444414047"/>
        <c:scaling>
          <c:orientation val="minMax"/>
          <c:max val="1"/>
        </c:scaling>
        <c:delete val="1"/>
        <c:axPos val="r"/>
        <c:numFmt formatCode="0.00%" sourceLinked="1"/>
        <c:majorTickMark val="out"/>
        <c:minorTickMark val="none"/>
        <c:tickLblPos val="nextTo"/>
        <c:crossAx val="444407807"/>
        <c:crosses val="max"/>
        <c:crossBetween val="between"/>
      </c:valAx>
      <c:catAx>
        <c:axId val="444407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4414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1.0623537671668418E-2"/>
          <c:y val="0.92318744657711027"/>
          <c:w val="0.98937646232833154"/>
          <c:h val="5.4328930899189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810755767867192E-2"/>
          <c:y val="3.8719469268881077E-2"/>
          <c:w val="0.87697487277852404"/>
          <c:h val="0.776660447161366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 19'!$M$29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19'!$N$29:$Q$29</c:f>
              <c:numCache>
                <c:formatCode>0.00%</c:formatCode>
                <c:ptCount val="4"/>
                <c:pt idx="0">
                  <c:v>0.49969309402536694</c:v>
                </c:pt>
                <c:pt idx="1">
                  <c:v>0.64985958336716498</c:v>
                </c:pt>
                <c:pt idx="2">
                  <c:v>0.35956798248820931</c:v>
                </c:pt>
                <c:pt idx="3">
                  <c:v>0.33442711707674616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5-4A20-95BB-5805A2968324}"/>
            </c:ext>
          </c:extLst>
        </c:ser>
        <c:ser>
          <c:idx val="2"/>
          <c:order val="1"/>
          <c:tx>
            <c:strRef>
              <c:f>'Graf 19'!$M$30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rgbClr val="0CC0D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19'!$N$30:$Q$30</c:f>
              <c:numCache>
                <c:formatCode>0.00%</c:formatCode>
                <c:ptCount val="4"/>
                <c:pt idx="0">
                  <c:v>0.53583593759499981</c:v>
                </c:pt>
                <c:pt idx="1">
                  <c:v>0.6705313987615994</c:v>
                </c:pt>
                <c:pt idx="2">
                  <c:v>0.42938924497677605</c:v>
                </c:pt>
                <c:pt idx="3">
                  <c:v>0.47048257873852939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5-4A20-95BB-5805A2968324}"/>
            </c:ext>
          </c:extLst>
        </c:ser>
        <c:ser>
          <c:idx val="3"/>
          <c:order val="2"/>
          <c:tx>
            <c:strRef>
              <c:f>'Graf 19'!$M$31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rgbClr val="0CC0DF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19'!$N$31:$Q$31</c:f>
              <c:numCache>
                <c:formatCode>0.00%</c:formatCode>
                <c:ptCount val="4"/>
                <c:pt idx="0">
                  <c:v>0.46238160724165384</c:v>
                </c:pt>
                <c:pt idx="1">
                  <c:v>0.76034957624154487</c:v>
                </c:pt>
                <c:pt idx="2">
                  <c:v>0.41618055291780609</c:v>
                </c:pt>
                <c:pt idx="3">
                  <c:v>0.41381178942550073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45-4A20-95BB-5805A2968324}"/>
            </c:ext>
          </c:extLst>
        </c:ser>
        <c:ser>
          <c:idx val="4"/>
          <c:order val="3"/>
          <c:tx>
            <c:strRef>
              <c:f>'Graf 19'!$M$32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19'!$N$32:$Q$32</c:f>
              <c:numCache>
                <c:formatCode>0.00%</c:formatCode>
                <c:ptCount val="4"/>
                <c:pt idx="0">
                  <c:v>0.49362291437079026</c:v>
                </c:pt>
                <c:pt idx="1">
                  <c:v>0.78649950299792448</c:v>
                </c:pt>
                <c:pt idx="2">
                  <c:v>0.33287308284988726</c:v>
                </c:pt>
                <c:pt idx="3">
                  <c:v>0.50384014726250603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45-4A20-95BB-5805A2968324}"/>
            </c:ext>
          </c:extLst>
        </c:ser>
        <c:ser>
          <c:idx val="5"/>
          <c:order val="4"/>
          <c:tx>
            <c:strRef>
              <c:f>'Graf 19'!$M$33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0CC0D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6145833333333334E-3"/>
                  <c:y val="-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7-48CE-B64D-44B15F2EC165}"/>
                </c:ext>
              </c:extLst>
            </c:dLbl>
            <c:dLbl>
              <c:idx val="3"/>
              <c:layout>
                <c:manualLayout>
                  <c:x val="6.61458333333333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B7-48CE-B64D-44B15F2EC1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19'!$N$33:$Q$33</c:f>
              <c:numCache>
                <c:formatCode>0.00%</c:formatCode>
                <c:ptCount val="4"/>
                <c:pt idx="0">
                  <c:v>0.49797817308601711</c:v>
                </c:pt>
                <c:pt idx="1">
                  <c:v>0.66865271016631089</c:v>
                </c:pt>
                <c:pt idx="2">
                  <c:v>0.44576831851996107</c:v>
                </c:pt>
                <c:pt idx="3">
                  <c:v>0.45427254860705085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45-4A20-95BB-5805A296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5"/>
          <c:tx>
            <c:strRef>
              <c:f>'Graf 19'!$M$34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rgbClr val="F65959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19'!$N$34:$Q$34</c:f>
              <c:numCache>
                <c:formatCode>0.00%</c:formatCode>
                <c:ptCount val="4"/>
                <c:pt idx="0">
                  <c:v>3.8033929061650942E-2</c:v>
                </c:pt>
                <c:pt idx="1">
                  <c:v>2.4199855937171368E-2</c:v>
                </c:pt>
                <c:pt idx="2">
                  <c:v>1.4784178840188875E-2</c:v>
                </c:pt>
                <c:pt idx="3">
                  <c:v>1.0515644274716048E-2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45-4A20-95BB-5805A2968324}"/>
            </c:ext>
          </c:extLst>
        </c:ser>
        <c:ser>
          <c:idx val="6"/>
          <c:order val="6"/>
          <c:tx>
            <c:strRef>
              <c:f>'Graf 19'!$M$35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rgbClr val="F65959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19'!$N$35:$Q$35</c:f>
              <c:numCache>
                <c:formatCode>0.00%</c:formatCode>
                <c:ptCount val="4"/>
                <c:pt idx="0">
                  <c:v>3.8126390797329664E-2</c:v>
                </c:pt>
                <c:pt idx="1">
                  <c:v>2.7043889031588469E-2</c:v>
                </c:pt>
                <c:pt idx="2">
                  <c:v>2.1372119090004901E-2</c:v>
                </c:pt>
                <c:pt idx="3">
                  <c:v>1.4142992245608983E-2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45-4A20-95BB-5805A2968324}"/>
            </c:ext>
          </c:extLst>
        </c:ser>
        <c:ser>
          <c:idx val="7"/>
          <c:order val="7"/>
          <c:tx>
            <c:strRef>
              <c:f>'Graf 19'!$M$36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rgbClr val="F65959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19'!$N$36:$Q$36</c:f>
              <c:numCache>
                <c:formatCode>0.00%</c:formatCode>
                <c:ptCount val="4"/>
                <c:pt idx="0">
                  <c:v>3.8363784189670729E-2</c:v>
                </c:pt>
                <c:pt idx="1">
                  <c:v>3.0718111143016841E-2</c:v>
                </c:pt>
                <c:pt idx="2">
                  <c:v>5.2223263180356236E-2</c:v>
                </c:pt>
                <c:pt idx="3">
                  <c:v>1.6006950367664887E-2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45-4A20-95BB-5805A2968324}"/>
            </c:ext>
          </c:extLst>
        </c:ser>
        <c:ser>
          <c:idx val="8"/>
          <c:order val="8"/>
          <c:tx>
            <c:strRef>
              <c:f>'Graf 19'!$M$37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rgbClr val="FF7F7F"/>
            </a:solidFill>
            <a:ln>
              <a:noFill/>
            </a:ln>
            <a:effectLst/>
          </c:spPr>
          <c:invertIfNegative val="0"/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19'!$N$37:$Q$37</c:f>
              <c:numCache>
                <c:formatCode>0.00%</c:formatCode>
                <c:ptCount val="4"/>
                <c:pt idx="0">
                  <c:v>2.8117871881443636E-2</c:v>
                </c:pt>
                <c:pt idx="1">
                  <c:v>3.6473002512806975E-2</c:v>
                </c:pt>
                <c:pt idx="2">
                  <c:v>2.5799992921335984E-2</c:v>
                </c:pt>
                <c:pt idx="3">
                  <c:v>2.2576524990955481E-2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45-4A20-95BB-5805A2968324}"/>
            </c:ext>
          </c:extLst>
        </c:ser>
        <c:ser>
          <c:idx val="9"/>
          <c:order val="9"/>
          <c:tx>
            <c:strRef>
              <c:f>'Graf 19'!$M$38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F6595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19'!$N$27:$Q$28</c:f>
              <c:strCache>
                <c:ptCount val="4"/>
                <c:pt idx="0">
                  <c:v>Poľnohospodárstvo</c:v>
                </c:pt>
                <c:pt idx="1">
                  <c:v>Výroba potravín a nápojov</c:v>
                </c:pt>
                <c:pt idx="2">
                  <c:v>Veľkoobchod</c:v>
                </c:pt>
                <c:pt idx="3">
                  <c:v>Maloobchod</c:v>
                </c:pt>
              </c:strCache>
            </c:strRef>
          </c:cat>
          <c:val>
            <c:numRef>
              <c:f>'Graf 19'!$N$38:$Q$38</c:f>
              <c:numCache>
                <c:formatCode>0.00%</c:formatCode>
                <c:ptCount val="4"/>
                <c:pt idx="0">
                  <c:v>4.305569582105008E-2</c:v>
                </c:pt>
                <c:pt idx="1">
                  <c:v>5.2127454149557086E-2</c:v>
                </c:pt>
                <c:pt idx="2">
                  <c:v>4.7582818338496972E-2</c:v>
                </c:pt>
                <c:pt idx="3">
                  <c:v>1.5604437087103885E-2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45-4A20-95BB-5805A296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407807"/>
        <c:axId val="444414047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valAx>
        <c:axId val="444414047"/>
        <c:scaling>
          <c:orientation val="minMax"/>
          <c:max val="1"/>
        </c:scaling>
        <c:delete val="1"/>
        <c:axPos val="r"/>
        <c:numFmt formatCode="0.00%" sourceLinked="1"/>
        <c:majorTickMark val="out"/>
        <c:minorTickMark val="none"/>
        <c:tickLblPos val="nextTo"/>
        <c:crossAx val="444407807"/>
        <c:crosses val="max"/>
        <c:crossBetween val="between"/>
      </c:valAx>
      <c:catAx>
        <c:axId val="444407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4414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1.0623537671668418E-2"/>
          <c:y val="0.92318744657711027"/>
          <c:w val="0.98937646232833154"/>
          <c:h val="5.4328930899189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20'!$M$13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20'!$N$12:$P$12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20'!$N$13:$P$13</c:f>
              <c:numCache>
                <c:formatCode>#\ ##0.00\ "€"</c:formatCode>
                <c:ptCount val="3"/>
                <c:pt idx="0">
                  <c:v>0.79152953429167228</c:v>
                </c:pt>
                <c:pt idx="1">
                  <c:v>0.8443606811554133</c:v>
                </c:pt>
                <c:pt idx="2">
                  <c:v>0.81488800558475427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D-4DC7-B95C-CD7FC8A15BBE}"/>
            </c:ext>
          </c:extLst>
        </c:ser>
        <c:ser>
          <c:idx val="2"/>
          <c:order val="1"/>
          <c:tx>
            <c:strRef>
              <c:f>'Graf 20'!$M$14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20'!$N$12:$P$12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20'!$N$14:$P$14</c:f>
              <c:numCache>
                <c:formatCode>#\ ##0.00\ "€"</c:formatCode>
                <c:ptCount val="3"/>
                <c:pt idx="0">
                  <c:v>0.73339239163829684</c:v>
                </c:pt>
                <c:pt idx="1">
                  <c:v>0.68132687463246233</c:v>
                </c:pt>
                <c:pt idx="2">
                  <c:v>0.62175526983097795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D-4DC7-B95C-CD7FC8A15BBE}"/>
            </c:ext>
          </c:extLst>
        </c:ser>
        <c:ser>
          <c:idx val="3"/>
          <c:order val="2"/>
          <c:tx>
            <c:strRef>
              <c:f>'Graf 20'!$M$15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20'!$N$12:$P$12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20'!$N$15:$P$15</c:f>
              <c:numCache>
                <c:formatCode>#\ ##0.00\ "€"</c:formatCode>
                <c:ptCount val="3"/>
                <c:pt idx="0">
                  <c:v>0.86685967594687374</c:v>
                </c:pt>
                <c:pt idx="1">
                  <c:v>0.92546552315063657</c:v>
                </c:pt>
                <c:pt idx="2">
                  <c:v>0.92705633542118615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D-4DC7-B95C-CD7FC8A15BBE}"/>
            </c:ext>
          </c:extLst>
        </c:ser>
        <c:ser>
          <c:idx val="4"/>
          <c:order val="3"/>
          <c:tx>
            <c:strRef>
              <c:f>'Graf 20'!$M$16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20'!$N$12:$P$12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20'!$N$16:$P$16</c:f>
              <c:numCache>
                <c:formatCode>#\ ##0.00\ "€"</c:formatCode>
                <c:ptCount val="3"/>
                <c:pt idx="0">
                  <c:v>0.67793934583959903</c:v>
                </c:pt>
                <c:pt idx="1">
                  <c:v>0.79694286920124557</c:v>
                </c:pt>
                <c:pt idx="2">
                  <c:v>0.87680577077621846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D-4DC7-B95C-CD7FC8A15BBE}"/>
            </c:ext>
          </c:extLst>
        </c:ser>
        <c:ser>
          <c:idx val="5"/>
          <c:order val="4"/>
          <c:tx>
            <c:strRef>
              <c:f>'Graf 20'!$M$17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20'!$N$12:$P$12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20'!$N$17:$P$17</c:f>
              <c:numCache>
                <c:formatCode>#\ ##0.00\ "€"</c:formatCode>
                <c:ptCount val="3"/>
                <c:pt idx="0">
                  <c:v>1.1518664828192036</c:v>
                </c:pt>
                <c:pt idx="1">
                  <c:v>0.84400046122236383</c:v>
                </c:pt>
                <c:pt idx="2">
                  <c:v>0.71849428245407421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AD-4DC7-B95C-CD7FC8A1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24305555555554E-2"/>
          <c:y val="0.9020677777777778"/>
          <c:w val="0.89999990907760141"/>
          <c:h val="7.6962108616082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20'!$M$31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20'!$N$30:$P$30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20'!$N$31:$P$31</c:f>
              <c:numCache>
                <c:formatCode>#\ ##0.00\ "€"</c:formatCode>
                <c:ptCount val="3"/>
                <c:pt idx="0">
                  <c:v>0.42263362739771099</c:v>
                </c:pt>
                <c:pt idx="1">
                  <c:v>0.43977394371628886</c:v>
                </c:pt>
                <c:pt idx="2">
                  <c:v>0.4405568986308499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8-47AA-A45B-32B4B07203D8}"/>
            </c:ext>
          </c:extLst>
        </c:ser>
        <c:ser>
          <c:idx val="2"/>
          <c:order val="1"/>
          <c:tx>
            <c:strRef>
              <c:f>'Graf 20'!$M$32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20'!$N$30:$P$30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20'!$N$32:$P$32</c:f>
              <c:numCache>
                <c:formatCode>#\ ##0.00\ "€"</c:formatCode>
                <c:ptCount val="3"/>
                <c:pt idx="0">
                  <c:v>0.39770372327741571</c:v>
                </c:pt>
                <c:pt idx="1">
                  <c:v>0.4218785727915883</c:v>
                </c:pt>
                <c:pt idx="2">
                  <c:v>0.41467547870489802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8-47AA-A45B-32B4B07203D8}"/>
            </c:ext>
          </c:extLst>
        </c:ser>
        <c:ser>
          <c:idx val="3"/>
          <c:order val="2"/>
          <c:tx>
            <c:strRef>
              <c:f>'Graf 20'!$M$33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20'!$N$30:$P$30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20'!$N$33:$P$33</c:f>
              <c:numCache>
                <c:formatCode>#\ ##0.00\ "€"</c:formatCode>
                <c:ptCount val="3"/>
                <c:pt idx="0">
                  <c:v>0.29710846787149059</c:v>
                </c:pt>
                <c:pt idx="1">
                  <c:v>0.29632381370742822</c:v>
                </c:pt>
                <c:pt idx="2">
                  <c:v>0.27919494455881055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8-47AA-A45B-32B4B07203D8}"/>
            </c:ext>
          </c:extLst>
        </c:ser>
        <c:ser>
          <c:idx val="4"/>
          <c:order val="3"/>
          <c:tx>
            <c:strRef>
              <c:f>'Graf 20'!$M$34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20'!$N$30:$P$30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20'!$N$34:$P$34</c:f>
              <c:numCache>
                <c:formatCode>#\ ##0.00\ "€"</c:formatCode>
                <c:ptCount val="3"/>
                <c:pt idx="0">
                  <c:v>0.32133364122114771</c:v>
                </c:pt>
                <c:pt idx="1">
                  <c:v>0.29294855678093012</c:v>
                </c:pt>
                <c:pt idx="2">
                  <c:v>0.25707383482083607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8-47AA-A45B-32B4B07203D8}"/>
            </c:ext>
          </c:extLst>
        </c:ser>
        <c:ser>
          <c:idx val="5"/>
          <c:order val="4"/>
          <c:tx>
            <c:strRef>
              <c:f>'Graf 20'!$M$35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20'!$N$30:$P$30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20'!$N$35:$P$35</c:f>
              <c:numCache>
                <c:formatCode>#\ ##0.00\ "€"</c:formatCode>
                <c:ptCount val="3"/>
                <c:pt idx="0">
                  <c:v>0.43582212874057258</c:v>
                </c:pt>
                <c:pt idx="1">
                  <c:v>0.40823963044179168</c:v>
                </c:pt>
                <c:pt idx="2">
                  <c:v>0.43719553385857673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C8-47AA-A45B-32B4B072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24305555555554E-2"/>
          <c:y val="0.9020677777777778"/>
          <c:w val="0.89999990907760141"/>
          <c:h val="7.6962108616082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33282719595305E-2"/>
          <c:y val="5.0523209841335681E-2"/>
          <c:w val="0.76248469785148865"/>
          <c:h val="0.69983841393338508"/>
        </c:manualLayout>
      </c:layout>
      <c:barChart>
        <c:barDir val="col"/>
        <c:grouping val="clustered"/>
        <c:varyColors val="0"/>
        <c:ser>
          <c:idx val="0"/>
          <c:order val="0"/>
          <c:tx>
            <c:v>Potraviny a nápoje 2015</c:v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ED-462A-871A-174F66435F86}"/>
              </c:ext>
            </c:extLst>
          </c:dPt>
          <c:cat>
            <c:strRef>
              <c:f>'Graf 3'!$M$6:$M$32</c:f>
              <c:strCache>
                <c:ptCount val="27"/>
                <c:pt idx="0">
                  <c:v>Rumunsko</c:v>
                </c:pt>
                <c:pt idx="1">
                  <c:v>Lotyšsko</c:v>
                </c:pt>
                <c:pt idx="2">
                  <c:v>Estónsko</c:v>
                </c:pt>
                <c:pt idx="3">
                  <c:v>Litva</c:v>
                </c:pt>
                <c:pt idx="4">
                  <c:v>Bulharsko</c:v>
                </c:pt>
                <c:pt idx="5">
                  <c:v>Poľsko</c:v>
                </c:pt>
                <c:pt idx="6">
                  <c:v>Chorvátsko</c:v>
                </c:pt>
                <c:pt idx="7">
                  <c:v>Slovensko</c:v>
                </c:pt>
                <c:pt idx="8">
                  <c:v>Maďarsko</c:v>
                </c:pt>
                <c:pt idx="9">
                  <c:v>Česko</c:v>
                </c:pt>
                <c:pt idx="10">
                  <c:v>Portugalsko</c:v>
                </c:pt>
                <c:pt idx="11">
                  <c:v>Grécko</c:v>
                </c:pt>
                <c:pt idx="12">
                  <c:v>Slovinsko</c:v>
                </c:pt>
                <c:pt idx="13">
                  <c:v>Taliansko</c:v>
                </c:pt>
                <c:pt idx="14">
                  <c:v>Švédsko</c:v>
                </c:pt>
                <c:pt idx="15">
                  <c:v>Francúzsko</c:v>
                </c:pt>
                <c:pt idx="16">
                  <c:v>Fínsko</c:v>
                </c:pt>
                <c:pt idx="17">
                  <c:v>Malta</c:v>
                </c:pt>
                <c:pt idx="18">
                  <c:v>Cyprus</c:v>
                </c:pt>
                <c:pt idx="19">
                  <c:v>Španielsko</c:v>
                </c:pt>
                <c:pt idx="20">
                  <c:v>Belgicko</c:v>
                </c:pt>
                <c:pt idx="21">
                  <c:v>Dánsko</c:v>
                </c:pt>
                <c:pt idx="22">
                  <c:v>Nemecko</c:v>
                </c:pt>
                <c:pt idx="23">
                  <c:v>Holandsko</c:v>
                </c:pt>
                <c:pt idx="24">
                  <c:v>Luxembursko</c:v>
                </c:pt>
                <c:pt idx="25">
                  <c:v>Rakúsko</c:v>
                </c:pt>
                <c:pt idx="26">
                  <c:v>Írsko</c:v>
                </c:pt>
              </c:strCache>
            </c:strRef>
          </c:cat>
          <c:val>
            <c:numRef>
              <c:f>'Graf 3'!$N$6:$N$32</c:f>
              <c:numCache>
                <c:formatCode>0.0%</c:formatCode>
                <c:ptCount val="27"/>
                <c:pt idx="0">
                  <c:v>0.28800000000000003</c:v>
                </c:pt>
                <c:pt idx="1">
                  <c:v>0.22500000000000001</c:v>
                </c:pt>
                <c:pt idx="2">
                  <c:v>0.26500000000000001</c:v>
                </c:pt>
                <c:pt idx="3">
                  <c:v>0.27399999999999997</c:v>
                </c:pt>
                <c:pt idx="4">
                  <c:v>0.21100000000000002</c:v>
                </c:pt>
                <c:pt idx="5">
                  <c:v>0.21199999999999999</c:v>
                </c:pt>
                <c:pt idx="6">
                  <c:v>0.21899999999999997</c:v>
                </c:pt>
                <c:pt idx="7">
                  <c:v>0.19</c:v>
                </c:pt>
                <c:pt idx="8">
                  <c:v>0.21100000000000002</c:v>
                </c:pt>
                <c:pt idx="9">
                  <c:v>0.19399999999999998</c:v>
                </c:pt>
                <c:pt idx="10">
                  <c:v>0.18599999999999997</c:v>
                </c:pt>
                <c:pt idx="11">
                  <c:v>0.17099999999999999</c:v>
                </c:pt>
                <c:pt idx="12">
                  <c:v>0.16699999999999998</c:v>
                </c:pt>
                <c:pt idx="13">
                  <c:v>0.152</c:v>
                </c:pt>
                <c:pt idx="14">
                  <c:v>0.14400000000000002</c:v>
                </c:pt>
                <c:pt idx="15">
                  <c:v>0.152</c:v>
                </c:pt>
                <c:pt idx="16">
                  <c:v>0.153</c:v>
                </c:pt>
                <c:pt idx="17">
                  <c:v>0.157</c:v>
                </c:pt>
                <c:pt idx="18">
                  <c:v>0.14199999999999999</c:v>
                </c:pt>
                <c:pt idx="19">
                  <c:v>0.14299999999999999</c:v>
                </c:pt>
                <c:pt idx="20">
                  <c:v>0.14499999999999999</c:v>
                </c:pt>
                <c:pt idx="21">
                  <c:v>0.13100000000000001</c:v>
                </c:pt>
                <c:pt idx="22">
                  <c:v>0.121</c:v>
                </c:pt>
                <c:pt idx="23">
                  <c:v>0.127</c:v>
                </c:pt>
                <c:pt idx="24">
                  <c:v>0.115</c:v>
                </c:pt>
                <c:pt idx="25">
                  <c:v>0.113</c:v>
                </c:pt>
                <c:pt idx="26">
                  <c:v>0.11599999999999999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3-4A5D-89DC-9B09A0B9DB7F}"/>
            </c:ext>
          </c:extLst>
        </c:ser>
        <c:ser>
          <c:idx val="3"/>
          <c:order val="3"/>
          <c:tx>
            <c:v>Potraviny a nápoje 2022</c:v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D-462A-871A-174F66435F86}"/>
              </c:ext>
            </c:extLst>
          </c:dPt>
          <c:cat>
            <c:strRef>
              <c:f>'Graf 3'!$M$6:$M$32</c:f>
              <c:strCache>
                <c:ptCount val="27"/>
                <c:pt idx="0">
                  <c:v>Rumunsko</c:v>
                </c:pt>
                <c:pt idx="1">
                  <c:v>Lotyšsko</c:v>
                </c:pt>
                <c:pt idx="2">
                  <c:v>Estónsko</c:v>
                </c:pt>
                <c:pt idx="3">
                  <c:v>Litva</c:v>
                </c:pt>
                <c:pt idx="4">
                  <c:v>Bulharsko</c:v>
                </c:pt>
                <c:pt idx="5">
                  <c:v>Poľsko</c:v>
                </c:pt>
                <c:pt idx="6">
                  <c:v>Chorvátsko</c:v>
                </c:pt>
                <c:pt idx="7">
                  <c:v>Slovensko</c:v>
                </c:pt>
                <c:pt idx="8">
                  <c:v>Maďarsko</c:v>
                </c:pt>
                <c:pt idx="9">
                  <c:v>Česko</c:v>
                </c:pt>
                <c:pt idx="10">
                  <c:v>Portugalsko</c:v>
                </c:pt>
                <c:pt idx="11">
                  <c:v>Grécko</c:v>
                </c:pt>
                <c:pt idx="12">
                  <c:v>Slovinsko</c:v>
                </c:pt>
                <c:pt idx="13">
                  <c:v>Taliansko</c:v>
                </c:pt>
                <c:pt idx="14">
                  <c:v>Švédsko</c:v>
                </c:pt>
                <c:pt idx="15">
                  <c:v>Francúzsko</c:v>
                </c:pt>
                <c:pt idx="16">
                  <c:v>Fínsko</c:v>
                </c:pt>
                <c:pt idx="17">
                  <c:v>Malta</c:v>
                </c:pt>
                <c:pt idx="18">
                  <c:v>Cyprus</c:v>
                </c:pt>
                <c:pt idx="19">
                  <c:v>Španielsko</c:v>
                </c:pt>
                <c:pt idx="20">
                  <c:v>Belgicko</c:v>
                </c:pt>
                <c:pt idx="21">
                  <c:v>Dánsko</c:v>
                </c:pt>
                <c:pt idx="22">
                  <c:v>Nemecko</c:v>
                </c:pt>
                <c:pt idx="23">
                  <c:v>Holandsko</c:v>
                </c:pt>
                <c:pt idx="24">
                  <c:v>Luxembursko</c:v>
                </c:pt>
                <c:pt idx="25">
                  <c:v>Rakúsko</c:v>
                </c:pt>
                <c:pt idx="26">
                  <c:v>Írsko</c:v>
                </c:pt>
              </c:strCache>
            </c:strRef>
          </c:cat>
          <c:val>
            <c:numRef>
              <c:f>'Graf 3'!$O$6:$O$32</c:f>
              <c:numCache>
                <c:formatCode>0.0%</c:formatCode>
                <c:ptCount val="27"/>
                <c:pt idx="0">
                  <c:v>0.27500000000000002</c:v>
                </c:pt>
                <c:pt idx="1">
                  <c:v>0.24299999999999997</c:v>
                </c:pt>
                <c:pt idx="2">
                  <c:v>0.23299999999999998</c:v>
                </c:pt>
                <c:pt idx="3">
                  <c:v>0.22899999999999998</c:v>
                </c:pt>
                <c:pt idx="4">
                  <c:v>0.22499999999999998</c:v>
                </c:pt>
                <c:pt idx="5">
                  <c:v>0.22200000000000003</c:v>
                </c:pt>
                <c:pt idx="6">
                  <c:v>0.21899999999999997</c:v>
                </c:pt>
                <c:pt idx="7">
                  <c:v>0.20599999999999999</c:v>
                </c:pt>
                <c:pt idx="8">
                  <c:v>0.192</c:v>
                </c:pt>
                <c:pt idx="9">
                  <c:v>0.192</c:v>
                </c:pt>
                <c:pt idx="10">
                  <c:v>0.187</c:v>
                </c:pt>
                <c:pt idx="11">
                  <c:v>0.17699999999999999</c:v>
                </c:pt>
                <c:pt idx="12">
                  <c:v>0.155</c:v>
                </c:pt>
                <c:pt idx="13">
                  <c:v>0.153</c:v>
                </c:pt>
                <c:pt idx="14">
                  <c:v>0.14800000000000002</c:v>
                </c:pt>
                <c:pt idx="15">
                  <c:v>0.14799999999999999</c:v>
                </c:pt>
                <c:pt idx="16">
                  <c:v>0.14699999999999999</c:v>
                </c:pt>
                <c:pt idx="17">
                  <c:v>0.14499999999999999</c:v>
                </c:pt>
                <c:pt idx="18">
                  <c:v>0.14499999999999999</c:v>
                </c:pt>
                <c:pt idx="19">
                  <c:v>0.14300000000000002</c:v>
                </c:pt>
                <c:pt idx="20">
                  <c:v>0.13700000000000001</c:v>
                </c:pt>
                <c:pt idx="21">
                  <c:v>0.13600000000000001</c:v>
                </c:pt>
                <c:pt idx="22">
                  <c:v>0.13</c:v>
                </c:pt>
                <c:pt idx="23">
                  <c:v>0.128</c:v>
                </c:pt>
                <c:pt idx="24">
                  <c:v>0.11799999999999999</c:v>
                </c:pt>
                <c:pt idx="25">
                  <c:v>0.114</c:v>
                </c:pt>
                <c:pt idx="2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D3-4A5D-89DC-9B09A0B9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v>Stravovacie služby 2015</c:v>
          </c:tx>
          <c:spPr>
            <a:solidFill>
              <a:schemeClr val="accent5">
                <a:alpha val="21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alpha val="2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AB-44BE-8C98-0DB2B6840FE6}"/>
              </c:ext>
            </c:extLst>
          </c:dPt>
          <c:val>
            <c:numRef>
              <c:f>'Graf 3'!$R$6:$R$32</c:f>
              <c:numCache>
                <c:formatCode>0.0%</c:formatCode>
                <c:ptCount val="27"/>
                <c:pt idx="0">
                  <c:v>0.307</c:v>
                </c:pt>
                <c:pt idx="1">
                  <c:v>0.27399999999999997</c:v>
                </c:pt>
                <c:pt idx="2">
                  <c:v>0.32299999999999995</c:v>
                </c:pt>
                <c:pt idx="3">
                  <c:v>0.29899999999999999</c:v>
                </c:pt>
                <c:pt idx="4">
                  <c:v>0.26200000000000001</c:v>
                </c:pt>
                <c:pt idx="5">
                  <c:v>0.23599999999999999</c:v>
                </c:pt>
                <c:pt idx="6">
                  <c:v>0.27799999999999997</c:v>
                </c:pt>
                <c:pt idx="7">
                  <c:v>0.23699999999999999</c:v>
                </c:pt>
                <c:pt idx="8">
                  <c:v>0.27600000000000002</c:v>
                </c:pt>
                <c:pt idx="9">
                  <c:v>0.25600000000000001</c:v>
                </c:pt>
                <c:pt idx="10">
                  <c:v>0.27199999999999996</c:v>
                </c:pt>
                <c:pt idx="11">
                  <c:v>0.29099999999999998</c:v>
                </c:pt>
                <c:pt idx="12">
                  <c:v>0.21899999999999997</c:v>
                </c:pt>
                <c:pt idx="13">
                  <c:v>0.22799999999999998</c:v>
                </c:pt>
                <c:pt idx="14">
                  <c:v>0.19899999999999998</c:v>
                </c:pt>
                <c:pt idx="15">
                  <c:v>0.20499999999999999</c:v>
                </c:pt>
                <c:pt idx="16">
                  <c:v>0.21199999999999999</c:v>
                </c:pt>
                <c:pt idx="17">
                  <c:v>0.28600000000000003</c:v>
                </c:pt>
                <c:pt idx="18">
                  <c:v>0.22500000000000001</c:v>
                </c:pt>
                <c:pt idx="19">
                  <c:v>0.26899999999999996</c:v>
                </c:pt>
                <c:pt idx="20">
                  <c:v>0.19899999999999998</c:v>
                </c:pt>
                <c:pt idx="21">
                  <c:v>0.17899999999999999</c:v>
                </c:pt>
                <c:pt idx="22">
                  <c:v>0.16200000000000001</c:v>
                </c:pt>
                <c:pt idx="23">
                  <c:v>0.187</c:v>
                </c:pt>
                <c:pt idx="24">
                  <c:v>0.17600000000000002</c:v>
                </c:pt>
                <c:pt idx="25">
                  <c:v>0.214</c:v>
                </c:pt>
                <c:pt idx="26">
                  <c:v>0.24399999999999999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ED-462A-871A-174F66435F86}"/>
            </c:ext>
          </c:extLst>
        </c:ser>
        <c:ser>
          <c:idx val="4"/>
          <c:order val="4"/>
          <c:tx>
            <c:v>Stravovacie služby 2022</c:v>
          </c:tx>
          <c:spPr>
            <a:solidFill>
              <a:schemeClr val="accent5">
                <a:lumMod val="75000"/>
                <a:alpha val="21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alpha val="2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D-462A-871A-174F66435F86}"/>
              </c:ext>
            </c:extLst>
          </c:dPt>
          <c:dLbls>
            <c:dLbl>
              <c:idx val="7"/>
              <c:layout>
                <c:manualLayout>
                  <c:x val="-4.0579301990855108E-17"/>
                  <c:y val="9.78479749251431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700" b="1" i="0" u="none" strike="noStrike" kern="1200" baseline="0">
                        <a:solidFill>
                          <a:schemeClr val="tx2"/>
                        </a:solidFill>
                        <a:latin typeface="Century Gothic" panose="020B0502020202020204" pitchFamily="34" charset="0"/>
                        <a:ea typeface="+mn-ea"/>
                        <a:cs typeface="Calibri Light" panose="020F0302020204030204" pitchFamily="34" charset="0"/>
                      </a:defRPr>
                    </a:pPr>
                    <a:r>
                      <a:rPr lang="en-US" sz="700" b="1"/>
                      <a:t>20,6%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ED-462A-871A-174F66435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3'!$M$6:$M$32</c:f>
              <c:strCache>
                <c:ptCount val="27"/>
                <c:pt idx="0">
                  <c:v>Rumunsko</c:v>
                </c:pt>
                <c:pt idx="1">
                  <c:v>Lotyšsko</c:v>
                </c:pt>
                <c:pt idx="2">
                  <c:v>Estónsko</c:v>
                </c:pt>
                <c:pt idx="3">
                  <c:v>Litva</c:v>
                </c:pt>
                <c:pt idx="4">
                  <c:v>Bulharsko</c:v>
                </c:pt>
                <c:pt idx="5">
                  <c:v>Poľsko</c:v>
                </c:pt>
                <c:pt idx="6">
                  <c:v>Chorvátsko</c:v>
                </c:pt>
                <c:pt idx="7">
                  <c:v>Slovensko</c:v>
                </c:pt>
                <c:pt idx="8">
                  <c:v>Maďarsko</c:v>
                </c:pt>
                <c:pt idx="9">
                  <c:v>Česko</c:v>
                </c:pt>
                <c:pt idx="10">
                  <c:v>Portugalsko</c:v>
                </c:pt>
                <c:pt idx="11">
                  <c:v>Grécko</c:v>
                </c:pt>
                <c:pt idx="12">
                  <c:v>Slovinsko</c:v>
                </c:pt>
                <c:pt idx="13">
                  <c:v>Taliansko</c:v>
                </c:pt>
                <c:pt idx="14">
                  <c:v>Švédsko</c:v>
                </c:pt>
                <c:pt idx="15">
                  <c:v>Francúzsko</c:v>
                </c:pt>
                <c:pt idx="16">
                  <c:v>Fínsko</c:v>
                </c:pt>
                <c:pt idx="17">
                  <c:v>Malta</c:v>
                </c:pt>
                <c:pt idx="18">
                  <c:v>Cyprus</c:v>
                </c:pt>
                <c:pt idx="19">
                  <c:v>Španielsko</c:v>
                </c:pt>
                <c:pt idx="20">
                  <c:v>Belgicko</c:v>
                </c:pt>
                <c:pt idx="21">
                  <c:v>Dánsko</c:v>
                </c:pt>
                <c:pt idx="22">
                  <c:v>Nemecko</c:v>
                </c:pt>
                <c:pt idx="23">
                  <c:v>Holandsko</c:v>
                </c:pt>
                <c:pt idx="24">
                  <c:v>Luxembursko</c:v>
                </c:pt>
                <c:pt idx="25">
                  <c:v>Rakúsko</c:v>
                </c:pt>
                <c:pt idx="26">
                  <c:v>Írsko</c:v>
                </c:pt>
              </c:strCache>
            </c:strRef>
          </c:cat>
          <c:val>
            <c:numRef>
              <c:f>'Graf 3'!$S$6:$S$32</c:f>
              <c:numCache>
                <c:formatCode>0.0%</c:formatCode>
                <c:ptCount val="27"/>
                <c:pt idx="0">
                  <c:v>0.30299999999999999</c:v>
                </c:pt>
                <c:pt idx="1">
                  <c:v>0.29599999999999999</c:v>
                </c:pt>
                <c:pt idx="2">
                  <c:v>0.28899999999999998</c:v>
                </c:pt>
                <c:pt idx="3">
                  <c:v>0.26899999999999996</c:v>
                </c:pt>
                <c:pt idx="4">
                  <c:v>0.26699999999999996</c:v>
                </c:pt>
                <c:pt idx="5">
                  <c:v>0.252</c:v>
                </c:pt>
                <c:pt idx="6">
                  <c:v>0.28599999999999998</c:v>
                </c:pt>
                <c:pt idx="7">
                  <c:v>0.26</c:v>
                </c:pt>
                <c:pt idx="8">
                  <c:v>0.27</c:v>
                </c:pt>
                <c:pt idx="9">
                  <c:v>0.251</c:v>
                </c:pt>
                <c:pt idx="10">
                  <c:v>0.29299999999999998</c:v>
                </c:pt>
                <c:pt idx="11">
                  <c:v>0.29799999999999999</c:v>
                </c:pt>
                <c:pt idx="12">
                  <c:v>0.21199999999999999</c:v>
                </c:pt>
                <c:pt idx="13">
                  <c:v>0.222</c:v>
                </c:pt>
                <c:pt idx="14">
                  <c:v>0.20600000000000002</c:v>
                </c:pt>
                <c:pt idx="15">
                  <c:v>0.21099999999999997</c:v>
                </c:pt>
                <c:pt idx="16">
                  <c:v>0.20699999999999999</c:v>
                </c:pt>
                <c:pt idx="17">
                  <c:v>0.26700000000000002</c:v>
                </c:pt>
                <c:pt idx="18">
                  <c:v>0.24100000000000002</c:v>
                </c:pt>
                <c:pt idx="19">
                  <c:v>0.27</c:v>
                </c:pt>
                <c:pt idx="20">
                  <c:v>0.19700000000000004</c:v>
                </c:pt>
                <c:pt idx="21">
                  <c:v>0.191</c:v>
                </c:pt>
                <c:pt idx="22">
                  <c:v>0.17100000000000001</c:v>
                </c:pt>
                <c:pt idx="23">
                  <c:v>0.19299999999999998</c:v>
                </c:pt>
                <c:pt idx="24">
                  <c:v>0.17399999999999999</c:v>
                </c:pt>
                <c:pt idx="25">
                  <c:v>0.21100000000000002</c:v>
                </c:pt>
                <c:pt idx="26">
                  <c:v>0.248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D3-4A5D-89DC-9B09A0B9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45007"/>
        <c:axId val="1903135023"/>
      </c:barChart>
      <c:lineChart>
        <c:grouping val="standard"/>
        <c:varyColors val="0"/>
        <c:ser>
          <c:idx val="5"/>
          <c:order val="5"/>
          <c:tx>
            <c:v>Priemer EÚ 2022</c:v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3'!$M$6:$M$32</c:f>
              <c:strCache>
                <c:ptCount val="27"/>
                <c:pt idx="0">
                  <c:v>Rumunsko</c:v>
                </c:pt>
                <c:pt idx="1">
                  <c:v>Lotyšsko</c:v>
                </c:pt>
                <c:pt idx="2">
                  <c:v>Estónsko</c:v>
                </c:pt>
                <c:pt idx="3">
                  <c:v>Litva</c:v>
                </c:pt>
                <c:pt idx="4">
                  <c:v>Bulharsko</c:v>
                </c:pt>
                <c:pt idx="5">
                  <c:v>Poľsko</c:v>
                </c:pt>
                <c:pt idx="6">
                  <c:v>Chorvátsko</c:v>
                </c:pt>
                <c:pt idx="7">
                  <c:v>Slovensko</c:v>
                </c:pt>
                <c:pt idx="8">
                  <c:v>Maďarsko</c:v>
                </c:pt>
                <c:pt idx="9">
                  <c:v>Česko</c:v>
                </c:pt>
                <c:pt idx="10">
                  <c:v>Portugalsko</c:v>
                </c:pt>
                <c:pt idx="11">
                  <c:v>Grécko</c:v>
                </c:pt>
                <c:pt idx="12">
                  <c:v>Slovinsko</c:v>
                </c:pt>
                <c:pt idx="13">
                  <c:v>Taliansko</c:v>
                </c:pt>
                <c:pt idx="14">
                  <c:v>Švédsko</c:v>
                </c:pt>
                <c:pt idx="15">
                  <c:v>Francúzsko</c:v>
                </c:pt>
                <c:pt idx="16">
                  <c:v>Fínsko</c:v>
                </c:pt>
                <c:pt idx="17">
                  <c:v>Malta</c:v>
                </c:pt>
                <c:pt idx="18">
                  <c:v>Cyprus</c:v>
                </c:pt>
                <c:pt idx="19">
                  <c:v>Španielsko</c:v>
                </c:pt>
                <c:pt idx="20">
                  <c:v>Belgicko</c:v>
                </c:pt>
                <c:pt idx="21">
                  <c:v>Dánsko</c:v>
                </c:pt>
                <c:pt idx="22">
                  <c:v>Nemecko</c:v>
                </c:pt>
                <c:pt idx="23">
                  <c:v>Holandsko</c:v>
                </c:pt>
                <c:pt idx="24">
                  <c:v>Luxembursko</c:v>
                </c:pt>
                <c:pt idx="25">
                  <c:v>Rakúsko</c:v>
                </c:pt>
                <c:pt idx="26">
                  <c:v>Írsko</c:v>
                </c:pt>
              </c:strCache>
            </c:strRef>
          </c:cat>
          <c:val>
            <c:numRef>
              <c:f>'Graf 3'!$U$6:$U$32</c:f>
              <c:numCache>
                <c:formatCode>0.0%</c:formatCode>
                <c:ptCount val="27"/>
                <c:pt idx="0">
                  <c:v>0.151</c:v>
                </c:pt>
                <c:pt idx="1">
                  <c:v>0.151</c:v>
                </c:pt>
                <c:pt idx="2">
                  <c:v>0.151</c:v>
                </c:pt>
                <c:pt idx="3">
                  <c:v>0.151</c:v>
                </c:pt>
                <c:pt idx="4">
                  <c:v>0.151</c:v>
                </c:pt>
                <c:pt idx="5">
                  <c:v>0.151</c:v>
                </c:pt>
                <c:pt idx="6">
                  <c:v>0.151</c:v>
                </c:pt>
                <c:pt idx="7">
                  <c:v>0.151</c:v>
                </c:pt>
                <c:pt idx="8">
                  <c:v>0.151</c:v>
                </c:pt>
                <c:pt idx="9">
                  <c:v>0.151</c:v>
                </c:pt>
                <c:pt idx="10">
                  <c:v>0.151</c:v>
                </c:pt>
                <c:pt idx="11">
                  <c:v>0.151</c:v>
                </c:pt>
                <c:pt idx="12">
                  <c:v>0.151</c:v>
                </c:pt>
                <c:pt idx="13">
                  <c:v>0.151</c:v>
                </c:pt>
                <c:pt idx="14">
                  <c:v>0.151</c:v>
                </c:pt>
                <c:pt idx="15">
                  <c:v>0.151</c:v>
                </c:pt>
                <c:pt idx="16">
                  <c:v>0.151</c:v>
                </c:pt>
                <c:pt idx="17">
                  <c:v>0.151</c:v>
                </c:pt>
                <c:pt idx="18">
                  <c:v>0.151</c:v>
                </c:pt>
                <c:pt idx="19">
                  <c:v>0.151</c:v>
                </c:pt>
                <c:pt idx="20">
                  <c:v>0.151</c:v>
                </c:pt>
                <c:pt idx="21">
                  <c:v>0.151</c:v>
                </c:pt>
                <c:pt idx="22">
                  <c:v>0.151</c:v>
                </c:pt>
                <c:pt idx="23">
                  <c:v>0.151</c:v>
                </c:pt>
                <c:pt idx="24">
                  <c:v>0.151</c:v>
                </c:pt>
                <c:pt idx="25">
                  <c:v>0.151</c:v>
                </c:pt>
                <c:pt idx="26">
                  <c:v>0.151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DD3-4A5D-89DC-9B09A0B9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Priemer EÚ 2015</c:v>
                </c:tx>
                <c:spPr>
                  <a:ln w="28575" cap="rnd">
                    <a:solidFill>
                      <a:schemeClr val="tx2">
                        <a:lumMod val="60000"/>
                        <a:lumOff val="40000"/>
                      </a:schemeClr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'Graf 3'!$M$6:$M$32</c15:sqref>
                        </c15:formulaRef>
                      </c:ext>
                    </c:extLst>
                    <c:strCache>
                      <c:ptCount val="27"/>
                      <c:pt idx="0">
                        <c:v>Rumunsko</c:v>
                      </c:pt>
                      <c:pt idx="1">
                        <c:v>Lotyšsko</c:v>
                      </c:pt>
                      <c:pt idx="2">
                        <c:v>Estónsko</c:v>
                      </c:pt>
                      <c:pt idx="3">
                        <c:v>Litva</c:v>
                      </c:pt>
                      <c:pt idx="4">
                        <c:v>Bulharsko</c:v>
                      </c:pt>
                      <c:pt idx="5">
                        <c:v>Poľsko</c:v>
                      </c:pt>
                      <c:pt idx="6">
                        <c:v>Chorvátsko</c:v>
                      </c:pt>
                      <c:pt idx="7">
                        <c:v>Slovensko</c:v>
                      </c:pt>
                      <c:pt idx="8">
                        <c:v>Maďarsko</c:v>
                      </c:pt>
                      <c:pt idx="9">
                        <c:v>Česko</c:v>
                      </c:pt>
                      <c:pt idx="10">
                        <c:v>Portugalsko</c:v>
                      </c:pt>
                      <c:pt idx="11">
                        <c:v>Grécko</c:v>
                      </c:pt>
                      <c:pt idx="12">
                        <c:v>Slovinsko</c:v>
                      </c:pt>
                      <c:pt idx="13">
                        <c:v>Taliansko</c:v>
                      </c:pt>
                      <c:pt idx="14">
                        <c:v>Švédsko</c:v>
                      </c:pt>
                      <c:pt idx="15">
                        <c:v>Francúzsko</c:v>
                      </c:pt>
                      <c:pt idx="16">
                        <c:v>Fínsko</c:v>
                      </c:pt>
                      <c:pt idx="17">
                        <c:v>Malta</c:v>
                      </c:pt>
                      <c:pt idx="18">
                        <c:v>Cyprus</c:v>
                      </c:pt>
                      <c:pt idx="19">
                        <c:v>Španielsko</c:v>
                      </c:pt>
                      <c:pt idx="20">
                        <c:v>Belgicko</c:v>
                      </c:pt>
                      <c:pt idx="21">
                        <c:v>Dánsko</c:v>
                      </c:pt>
                      <c:pt idx="22">
                        <c:v>Nemecko</c:v>
                      </c:pt>
                      <c:pt idx="23">
                        <c:v>Holandsko</c:v>
                      </c:pt>
                      <c:pt idx="24">
                        <c:v>Luxembursko</c:v>
                      </c:pt>
                      <c:pt idx="25">
                        <c:v>Rakúsko</c:v>
                      </c:pt>
                      <c:pt idx="26">
                        <c:v>Írsko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 3'!$T$6:$T$32</c15:sqref>
                        </c15:formulaRef>
                      </c:ext>
                    </c:extLst>
                    <c:numCache>
                      <c:formatCode>0.0%</c:formatCode>
                      <c:ptCount val="27"/>
                      <c:pt idx="0">
                        <c:v>0.14799999999999999</c:v>
                      </c:pt>
                      <c:pt idx="1">
                        <c:v>0.14799999999999999</c:v>
                      </c:pt>
                      <c:pt idx="2">
                        <c:v>0.14799999999999999</c:v>
                      </c:pt>
                      <c:pt idx="3">
                        <c:v>0.14799999999999999</c:v>
                      </c:pt>
                      <c:pt idx="4">
                        <c:v>0.14799999999999999</c:v>
                      </c:pt>
                      <c:pt idx="5">
                        <c:v>0.14799999999999999</c:v>
                      </c:pt>
                      <c:pt idx="6">
                        <c:v>0.14799999999999999</c:v>
                      </c:pt>
                      <c:pt idx="7">
                        <c:v>0.14799999999999999</c:v>
                      </c:pt>
                      <c:pt idx="8">
                        <c:v>0.14799999999999999</c:v>
                      </c:pt>
                      <c:pt idx="9">
                        <c:v>0.14799999999999999</c:v>
                      </c:pt>
                      <c:pt idx="10">
                        <c:v>0.14799999999999999</c:v>
                      </c:pt>
                      <c:pt idx="11">
                        <c:v>0.14799999999999999</c:v>
                      </c:pt>
                      <c:pt idx="12">
                        <c:v>0.14799999999999999</c:v>
                      </c:pt>
                      <c:pt idx="13">
                        <c:v>0.14799999999999999</c:v>
                      </c:pt>
                      <c:pt idx="14">
                        <c:v>0.14799999999999999</c:v>
                      </c:pt>
                      <c:pt idx="15">
                        <c:v>0.14799999999999999</c:v>
                      </c:pt>
                      <c:pt idx="16">
                        <c:v>0.14799999999999999</c:v>
                      </c:pt>
                      <c:pt idx="17">
                        <c:v>0.14799999999999999</c:v>
                      </c:pt>
                      <c:pt idx="18">
                        <c:v>0.14799999999999999</c:v>
                      </c:pt>
                      <c:pt idx="19">
                        <c:v>0.14799999999999999</c:v>
                      </c:pt>
                      <c:pt idx="20">
                        <c:v>0.14799999999999999</c:v>
                      </c:pt>
                      <c:pt idx="21">
                        <c:v>0.14799999999999999</c:v>
                      </c:pt>
                      <c:pt idx="22">
                        <c:v>0.14799999999999999</c:v>
                      </c:pt>
                      <c:pt idx="23">
                        <c:v>0.14799999999999999</c:v>
                      </c:pt>
                      <c:pt idx="24">
                        <c:v>0.14799999999999999</c:v>
                      </c:pt>
                      <c:pt idx="25">
                        <c:v>0.14799999999999999</c:v>
                      </c:pt>
                      <c:pt idx="26">
                        <c:v>0.14799999999999999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6DD3-4A5D-89DC-9B09A0B9DB7F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35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valAx>
        <c:axId val="1903135023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903145007"/>
        <c:crosses val="max"/>
        <c:crossBetween val="between"/>
      </c:valAx>
      <c:catAx>
        <c:axId val="19031450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31350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087859723525646"/>
          <c:y val="5.40426760035186E-2"/>
          <c:w val="0.17693456002544855"/>
          <c:h val="0.9107599038433289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20'!$M$49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20'!$N$48:$P$48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20'!$N$49:$P$49</c:f>
              <c:numCache>
                <c:formatCode>#\ ##0.00\ "€"</c:formatCode>
                <c:ptCount val="3"/>
                <c:pt idx="0">
                  <c:v>0.9415884371589841</c:v>
                </c:pt>
                <c:pt idx="1">
                  <c:v>0.97284088359089771</c:v>
                </c:pt>
                <c:pt idx="2">
                  <c:v>1.0014685266814574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B7A-A084-DCBBFC59EF51}"/>
            </c:ext>
          </c:extLst>
        </c:ser>
        <c:ser>
          <c:idx val="2"/>
          <c:order val="1"/>
          <c:tx>
            <c:strRef>
              <c:f>'Graf 20'!$M$50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20'!$N$48:$P$48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20'!$N$50:$P$50</c:f>
              <c:numCache>
                <c:formatCode>#\ ##0.00\ "€"</c:formatCode>
                <c:ptCount val="3"/>
                <c:pt idx="0">
                  <c:v>0.70547185598632878</c:v>
                </c:pt>
                <c:pt idx="1">
                  <c:v>0.75547727626359862</c:v>
                </c:pt>
                <c:pt idx="2">
                  <c:v>0.73923648358434102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B7A-A084-DCBBFC59EF51}"/>
            </c:ext>
          </c:extLst>
        </c:ser>
        <c:ser>
          <c:idx val="3"/>
          <c:order val="2"/>
          <c:tx>
            <c:strRef>
              <c:f>'Graf 20'!$M$51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20'!$N$48:$P$48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20'!$N$51:$P$51</c:f>
              <c:numCache>
                <c:formatCode>#\ ##0.00\ "€"</c:formatCode>
                <c:ptCount val="3"/>
                <c:pt idx="0">
                  <c:v>0.79712745054266532</c:v>
                </c:pt>
                <c:pt idx="1">
                  <c:v>0.81213742715996229</c:v>
                </c:pt>
                <c:pt idx="2">
                  <c:v>0.90258959421759422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2-4B7A-A084-DCBBFC59EF51}"/>
            </c:ext>
          </c:extLst>
        </c:ser>
        <c:ser>
          <c:idx val="4"/>
          <c:order val="3"/>
          <c:tx>
            <c:strRef>
              <c:f>'Graf 20'!$M$52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20'!$N$48:$P$48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20'!$N$52:$P$52</c:f>
              <c:numCache>
                <c:formatCode>#\ ##0.00\ "€"</c:formatCode>
                <c:ptCount val="3"/>
                <c:pt idx="0">
                  <c:v>0.88886547442268715</c:v>
                </c:pt>
                <c:pt idx="1">
                  <c:v>0.84064575753558879</c:v>
                </c:pt>
                <c:pt idx="2">
                  <c:v>0.70222182703049563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2-4B7A-A084-DCBBFC59EF51}"/>
            </c:ext>
          </c:extLst>
        </c:ser>
        <c:ser>
          <c:idx val="5"/>
          <c:order val="4"/>
          <c:tx>
            <c:strRef>
              <c:f>'Graf 20'!$M$53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20'!$N$48:$P$48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20'!$N$53:$P$53</c:f>
              <c:numCache>
                <c:formatCode>#\ ##0.00\ "€"</c:formatCode>
                <c:ptCount val="3"/>
                <c:pt idx="0">
                  <c:v>0.84680195544113601</c:v>
                </c:pt>
                <c:pt idx="1">
                  <c:v>0.69282850223970271</c:v>
                </c:pt>
                <c:pt idx="2">
                  <c:v>0.77451446779720901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B2-4B7A-A084-DCBBFC59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24305555555554E-2"/>
          <c:y val="0.9020677777777778"/>
          <c:w val="0.89999990907760141"/>
          <c:h val="7.6962108616082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20'!$M$67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20'!$N$66:$P$66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20'!$N$67:$P$67</c:f>
              <c:numCache>
                <c:formatCode>#\ ##0.00\ "€"</c:formatCode>
                <c:ptCount val="3"/>
                <c:pt idx="0">
                  <c:v>0.86687172823977909</c:v>
                </c:pt>
                <c:pt idx="1">
                  <c:v>0.83727396995107972</c:v>
                </c:pt>
                <c:pt idx="2">
                  <c:v>0.81686555062305355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A-4B64-9CC0-52F94F268847}"/>
            </c:ext>
          </c:extLst>
        </c:ser>
        <c:ser>
          <c:idx val="2"/>
          <c:order val="1"/>
          <c:tx>
            <c:strRef>
              <c:f>'Graf 20'!$M$68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20'!$N$66:$P$66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20'!$N$68:$P$68</c:f>
              <c:numCache>
                <c:formatCode>#\ ##0.00\ "€"</c:formatCode>
                <c:ptCount val="3"/>
                <c:pt idx="0">
                  <c:v>0.79937408173154567</c:v>
                </c:pt>
                <c:pt idx="1">
                  <c:v>0.82750992068232776</c:v>
                </c:pt>
                <c:pt idx="2">
                  <c:v>0.77549464142909552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A-4B64-9CC0-52F94F268847}"/>
            </c:ext>
          </c:extLst>
        </c:ser>
        <c:ser>
          <c:idx val="3"/>
          <c:order val="2"/>
          <c:tx>
            <c:strRef>
              <c:f>'Graf 20'!$M$69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20'!$N$66:$P$66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20'!$N$69:$P$69</c:f>
              <c:numCache>
                <c:formatCode>#\ ##0.00\ "€"</c:formatCode>
                <c:ptCount val="3"/>
                <c:pt idx="0">
                  <c:v>0.78138440672570753</c:v>
                </c:pt>
                <c:pt idx="1">
                  <c:v>0.82706126869643137</c:v>
                </c:pt>
                <c:pt idx="2">
                  <c:v>0.81068088450918263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A-4B64-9CC0-52F94F268847}"/>
            </c:ext>
          </c:extLst>
        </c:ser>
        <c:ser>
          <c:idx val="4"/>
          <c:order val="3"/>
          <c:tx>
            <c:strRef>
              <c:f>'Graf 20'!$M$70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20'!$N$66:$P$66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20'!$N$70:$P$70</c:f>
              <c:numCache>
                <c:formatCode>#\ ##0.00\ "€"</c:formatCode>
                <c:ptCount val="3"/>
                <c:pt idx="0">
                  <c:v>1.3655338166652979</c:v>
                </c:pt>
                <c:pt idx="1">
                  <c:v>1.3489212887861841</c:v>
                </c:pt>
                <c:pt idx="2">
                  <c:v>1.2018783030264057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A-4B64-9CC0-52F94F268847}"/>
            </c:ext>
          </c:extLst>
        </c:ser>
        <c:ser>
          <c:idx val="5"/>
          <c:order val="4"/>
          <c:tx>
            <c:strRef>
              <c:f>'Graf 20'!$M$71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20'!$N$66:$P$66</c:f>
              <c:strCache>
                <c:ptCount val="3"/>
                <c:pt idx="0">
                  <c:v>2014-2016</c:v>
                </c:pt>
                <c:pt idx="1">
                  <c:v>2017-2019</c:v>
                </c:pt>
                <c:pt idx="2">
                  <c:v>2020-2022</c:v>
                </c:pt>
              </c:strCache>
            </c:strRef>
          </c:cat>
          <c:val>
            <c:numRef>
              <c:f>'Graf 20'!$N$71:$P$71</c:f>
              <c:numCache>
                <c:formatCode>#\ ##0.00\ "€"</c:formatCode>
                <c:ptCount val="3"/>
                <c:pt idx="0">
                  <c:v>0.80167051247382692</c:v>
                </c:pt>
                <c:pt idx="1">
                  <c:v>0.73340639832445476</c:v>
                </c:pt>
                <c:pt idx="2">
                  <c:v>0.70416158066903756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A-4B64-9CC0-52F94F26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24305555555554E-2"/>
          <c:y val="0.9020677777777778"/>
          <c:w val="0.89999990907760141"/>
          <c:h val="7.6962108616082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 21'!$M$10</c:f>
              <c:strCache>
                <c:ptCount val="1"/>
                <c:pt idx="0">
                  <c:v>Rakúsko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21'!$N$8:$Q$8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'Graf 21'!$N$10:$Q$10</c:f>
              <c:numCache>
                <c:formatCode>0.00%</c:formatCode>
                <c:ptCount val="4"/>
                <c:pt idx="0">
                  <c:v>0.16428909287492227</c:v>
                </c:pt>
                <c:pt idx="1">
                  <c:v>0.15900134186344364</c:v>
                </c:pt>
                <c:pt idx="2">
                  <c:v>0.17365259906985042</c:v>
                </c:pt>
                <c:pt idx="3">
                  <c:v>0.15223494428524673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8-41A8-85CF-517A569110AC}"/>
            </c:ext>
          </c:extLst>
        </c:ser>
        <c:ser>
          <c:idx val="2"/>
          <c:order val="2"/>
          <c:tx>
            <c:strRef>
              <c:f>'Graf 21'!$M$11</c:f>
              <c:strCache>
                <c:ptCount val="1"/>
                <c:pt idx="0">
                  <c:v>Česko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21'!$N$8:$Q$8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'Graf 21'!$N$11:$Q$11</c:f>
              <c:numCache>
                <c:formatCode>0.00%</c:formatCode>
                <c:ptCount val="4"/>
                <c:pt idx="0">
                  <c:v>0.11592329268898352</c:v>
                </c:pt>
                <c:pt idx="1">
                  <c:v>0.11465040863644396</c:v>
                </c:pt>
                <c:pt idx="2">
                  <c:v>0.12850909939845062</c:v>
                </c:pt>
                <c:pt idx="3">
                  <c:v>0.13336104947183036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8-41A8-85CF-517A569110AC}"/>
            </c:ext>
          </c:extLst>
        </c:ser>
        <c:ser>
          <c:idx val="3"/>
          <c:order val="3"/>
          <c:tx>
            <c:strRef>
              <c:f>'Graf 21'!$M$12</c:f>
              <c:strCache>
                <c:ptCount val="1"/>
                <c:pt idx="0">
                  <c:v>Maďarsko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21'!$N$8:$Q$8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'Graf 21'!$N$12:$Q$12</c:f>
              <c:numCache>
                <c:formatCode>0.00%</c:formatCode>
                <c:ptCount val="4"/>
                <c:pt idx="0">
                  <c:v>0.10455615853370714</c:v>
                </c:pt>
                <c:pt idx="1">
                  <c:v>9.7088750017664205E-2</c:v>
                </c:pt>
                <c:pt idx="2">
                  <c:v>0.10022552124908714</c:v>
                </c:pt>
                <c:pt idx="3">
                  <c:v>0.11458219661586477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8-41A8-85CF-517A569110AC}"/>
            </c:ext>
          </c:extLst>
        </c:ser>
        <c:ser>
          <c:idx val="4"/>
          <c:order val="4"/>
          <c:tx>
            <c:strRef>
              <c:f>'Graf 21'!$M$13</c:f>
              <c:strCache>
                <c:ptCount val="1"/>
                <c:pt idx="0">
                  <c:v>Poľsko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21'!$N$8:$Q$8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'Graf 21'!$N$13:$Q$13</c:f>
              <c:numCache>
                <c:formatCode>0.00%</c:formatCode>
                <c:ptCount val="4"/>
                <c:pt idx="0">
                  <c:v>8.4304482117433327E-2</c:v>
                </c:pt>
                <c:pt idx="1">
                  <c:v>8.6349545084971793E-2</c:v>
                </c:pt>
                <c:pt idx="2">
                  <c:v>0.10055192598934977</c:v>
                </c:pt>
                <c:pt idx="3">
                  <c:v>9.1633408623776474E-2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8-41A8-85CF-517A569110AC}"/>
            </c:ext>
          </c:extLst>
        </c:ser>
        <c:ser>
          <c:idx val="5"/>
          <c:order val="5"/>
          <c:tx>
            <c:strRef>
              <c:f>'Graf 21'!$M$14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21'!$N$8:$Q$8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'Graf 21'!$N$14:$Q$14</c:f>
              <c:numCache>
                <c:formatCode>0.00%</c:formatCode>
                <c:ptCount val="4"/>
                <c:pt idx="0">
                  <c:v>0.10137440594720565</c:v>
                </c:pt>
                <c:pt idx="1">
                  <c:v>0.11684879704163446</c:v>
                </c:pt>
                <c:pt idx="2">
                  <c:v>0.12037084898888774</c:v>
                </c:pt>
                <c:pt idx="3">
                  <c:v>9.343290266793132E-2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8-41A8-85CF-517A5691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0"/>
          <c:order val="0"/>
          <c:tx>
            <c:strRef>
              <c:f>'Graf 21'!$M$9</c:f>
              <c:strCache>
                <c:ptCount val="1"/>
                <c:pt idx="0">
                  <c:v>Európska únia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21'!$N$8:$Q$8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'Graf 21'!$N$9:$Q$9</c:f>
              <c:numCache>
                <c:formatCode>0.00%</c:formatCode>
                <c:ptCount val="4"/>
                <c:pt idx="0">
                  <c:v>7.9693724979168559E-2</c:v>
                </c:pt>
                <c:pt idx="1">
                  <c:v>8.2670926361460825E-2</c:v>
                </c:pt>
                <c:pt idx="2">
                  <c:v>8.2705252955975694E-2</c:v>
                </c:pt>
                <c:pt idx="3">
                  <c:v>8.473164236193563E-2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C8-41A8-85CF-517A5691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24305555555554E-2"/>
          <c:y val="0.9020677777777778"/>
          <c:w val="0.89999990907760141"/>
          <c:h val="7.6962108616082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64236111111095E-2"/>
          <c:y val="4.4836155464956069E-2"/>
          <c:w val="0.90857916666666649"/>
          <c:h val="0.65790347222222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22'!$N$4:$N$5</c:f>
              <c:strCache>
                <c:ptCount val="2"/>
                <c:pt idx="0">
                  <c:v>2020</c:v>
                </c:pt>
              </c:strCache>
            </c:strRef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FF7F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9F9-4324-A3A8-38BDB18F0142}"/>
              </c:ext>
            </c:extLst>
          </c:dPt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9-4324-A3A8-38BDB18F0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22'!$M$6:$M$31</c:f>
              <c:strCache>
                <c:ptCount val="26"/>
                <c:pt idx="0">
                  <c:v>Cyprus</c:v>
                </c:pt>
                <c:pt idx="1">
                  <c:v>Bulharsko</c:v>
                </c:pt>
                <c:pt idx="2">
                  <c:v>Belgicko</c:v>
                </c:pt>
                <c:pt idx="3">
                  <c:v>Grécko</c:v>
                </c:pt>
                <c:pt idx="4">
                  <c:v>Malta</c:v>
                </c:pt>
                <c:pt idx="5">
                  <c:v>Portugalsko</c:v>
                </c:pt>
                <c:pt idx="6">
                  <c:v>Dánsko</c:v>
                </c:pt>
                <c:pt idx="7">
                  <c:v>Lotyšsko</c:v>
                </c:pt>
                <c:pt idx="8">
                  <c:v>Poľsko</c:v>
                </c:pt>
                <c:pt idx="9">
                  <c:v>Maďarsko</c:v>
                </c:pt>
                <c:pt idx="10">
                  <c:v>Holandsko</c:v>
                </c:pt>
                <c:pt idx="11">
                  <c:v>Írsko</c:v>
                </c:pt>
                <c:pt idx="12">
                  <c:v>Litva</c:v>
                </c:pt>
                <c:pt idx="13">
                  <c:v>Slovensko</c:v>
                </c:pt>
                <c:pt idx="14">
                  <c:v>Estónsko</c:v>
                </c:pt>
                <c:pt idx="15">
                  <c:v>Nemecko</c:v>
                </c:pt>
                <c:pt idx="16">
                  <c:v>Rakúsko</c:v>
                </c:pt>
                <c:pt idx="17">
                  <c:v>Taliansko</c:v>
                </c:pt>
                <c:pt idx="18">
                  <c:v>Česko</c:v>
                </c:pt>
                <c:pt idx="19">
                  <c:v>Francúzsko</c:v>
                </c:pt>
                <c:pt idx="20">
                  <c:v>Španielsko</c:v>
                </c:pt>
                <c:pt idx="21">
                  <c:v>Chorvátsko</c:v>
                </c:pt>
                <c:pt idx="22">
                  <c:v>Fínsko</c:v>
                </c:pt>
                <c:pt idx="23">
                  <c:v>Slovinsko</c:v>
                </c:pt>
                <c:pt idx="24">
                  <c:v>Švédsko</c:v>
                </c:pt>
                <c:pt idx="25">
                  <c:v>Luxembursko</c:v>
                </c:pt>
              </c:strCache>
            </c:strRef>
          </c:cat>
          <c:val>
            <c:numRef>
              <c:f>'Graf 22'!$N$6:$N$31</c:f>
              <c:numCache>
                <c:formatCode>0.000</c:formatCode>
                <c:ptCount val="26"/>
                <c:pt idx="0">
                  <c:v>0.13591622835643258</c:v>
                </c:pt>
                <c:pt idx="1">
                  <c:v>7.810823229633343E-2</c:v>
                </c:pt>
                <c:pt idx="2">
                  <c:v>7.1341854063313809E-2</c:v>
                </c:pt>
                <c:pt idx="3">
                  <c:v>7.0143939342050293E-2</c:v>
                </c:pt>
                <c:pt idx="4">
                  <c:v>6.9704851988088984E-2</c:v>
                </c:pt>
                <c:pt idx="5">
                  <c:v>6.2944592440287453E-2</c:v>
                </c:pt>
                <c:pt idx="6">
                  <c:v>5.7833721442507389E-2</c:v>
                </c:pt>
                <c:pt idx="7">
                  <c:v>5.6951592883740174E-2</c:v>
                </c:pt>
                <c:pt idx="8">
                  <c:v>5.5132170657361104E-2</c:v>
                </c:pt>
                <c:pt idx="9">
                  <c:v>5.0682226714526504E-2</c:v>
                </c:pt>
                <c:pt idx="10">
                  <c:v>5.0681523150151453E-2</c:v>
                </c:pt>
                <c:pt idx="11">
                  <c:v>4.9796096008314659E-2</c:v>
                </c:pt>
                <c:pt idx="12">
                  <c:v>4.7357771369874881E-2</c:v>
                </c:pt>
                <c:pt idx="13">
                  <c:v>4.4484950400345578E-2</c:v>
                </c:pt>
                <c:pt idx="14">
                  <c:v>4.3071132953957578E-2</c:v>
                </c:pt>
                <c:pt idx="15">
                  <c:v>4.3068749457811847E-2</c:v>
                </c:pt>
                <c:pt idx="16">
                  <c:v>4.2457972517864088E-2</c:v>
                </c:pt>
                <c:pt idx="17">
                  <c:v>3.9789165275229264E-2</c:v>
                </c:pt>
                <c:pt idx="18">
                  <c:v>3.925280234440278E-2</c:v>
                </c:pt>
                <c:pt idx="19">
                  <c:v>3.8020308334096968E-2</c:v>
                </c:pt>
                <c:pt idx="20">
                  <c:v>3.3262644714552252E-2</c:v>
                </c:pt>
                <c:pt idx="21">
                  <c:v>3.0822274600970798E-2</c:v>
                </c:pt>
                <c:pt idx="22">
                  <c:v>3.0808974728548093E-2</c:v>
                </c:pt>
                <c:pt idx="23">
                  <c:v>2.8883836961332635E-2</c:v>
                </c:pt>
                <c:pt idx="24">
                  <c:v>2.6665974792726099E-2</c:v>
                </c:pt>
                <c:pt idx="25">
                  <c:v>2.3455194953256819E-2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F-4000-B3DD-F5CDF2BC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1"/>
          <c:order val="1"/>
          <c:tx>
            <c:strRef>
              <c:f>'Graf 22'!$O$4:$O$5</c:f>
              <c:strCache>
                <c:ptCount val="2"/>
                <c:pt idx="0">
                  <c:v>Priemer EÚ 2020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22'!$M$6:$M$31</c:f>
              <c:strCache>
                <c:ptCount val="26"/>
                <c:pt idx="0">
                  <c:v>Cyprus</c:v>
                </c:pt>
                <c:pt idx="1">
                  <c:v>Bulharsko</c:v>
                </c:pt>
                <c:pt idx="2">
                  <c:v>Belgicko</c:v>
                </c:pt>
                <c:pt idx="3">
                  <c:v>Grécko</c:v>
                </c:pt>
                <c:pt idx="4">
                  <c:v>Malta</c:v>
                </c:pt>
                <c:pt idx="5">
                  <c:v>Portugalsko</c:v>
                </c:pt>
                <c:pt idx="6">
                  <c:v>Dánsko</c:v>
                </c:pt>
                <c:pt idx="7">
                  <c:v>Lotyšsko</c:v>
                </c:pt>
                <c:pt idx="8">
                  <c:v>Poľsko</c:v>
                </c:pt>
                <c:pt idx="9">
                  <c:v>Maďarsko</c:v>
                </c:pt>
                <c:pt idx="10">
                  <c:v>Holandsko</c:v>
                </c:pt>
                <c:pt idx="11">
                  <c:v>Írsko</c:v>
                </c:pt>
                <c:pt idx="12">
                  <c:v>Litva</c:v>
                </c:pt>
                <c:pt idx="13">
                  <c:v>Slovensko</c:v>
                </c:pt>
                <c:pt idx="14">
                  <c:v>Estónsko</c:v>
                </c:pt>
                <c:pt idx="15">
                  <c:v>Nemecko</c:v>
                </c:pt>
                <c:pt idx="16">
                  <c:v>Rakúsko</c:v>
                </c:pt>
                <c:pt idx="17">
                  <c:v>Taliansko</c:v>
                </c:pt>
                <c:pt idx="18">
                  <c:v>Česko</c:v>
                </c:pt>
                <c:pt idx="19">
                  <c:v>Francúzsko</c:v>
                </c:pt>
                <c:pt idx="20">
                  <c:v>Španielsko</c:v>
                </c:pt>
                <c:pt idx="21">
                  <c:v>Chorvátsko</c:v>
                </c:pt>
                <c:pt idx="22">
                  <c:v>Fínsko</c:v>
                </c:pt>
                <c:pt idx="23">
                  <c:v>Slovinsko</c:v>
                </c:pt>
                <c:pt idx="24">
                  <c:v>Švédsko</c:v>
                </c:pt>
                <c:pt idx="25">
                  <c:v>Luxembursko</c:v>
                </c:pt>
              </c:strCache>
            </c:strRef>
          </c:cat>
          <c:val>
            <c:numRef>
              <c:f>'Graf 22'!$O$6:$O$31</c:f>
              <c:numCache>
                <c:formatCode>0.000</c:formatCode>
                <c:ptCount val="26"/>
                <c:pt idx="0">
                  <c:v>4.3756855972943771E-2</c:v>
                </c:pt>
                <c:pt idx="1">
                  <c:v>4.3756855972943771E-2</c:v>
                </c:pt>
                <c:pt idx="2">
                  <c:v>4.3756855972943771E-2</c:v>
                </c:pt>
                <c:pt idx="3">
                  <c:v>4.3756855972943771E-2</c:v>
                </c:pt>
                <c:pt idx="4">
                  <c:v>4.3756855972943771E-2</c:v>
                </c:pt>
                <c:pt idx="5">
                  <c:v>4.3756855972943771E-2</c:v>
                </c:pt>
                <c:pt idx="6">
                  <c:v>4.3756855972943771E-2</c:v>
                </c:pt>
                <c:pt idx="7">
                  <c:v>4.3756855972943771E-2</c:v>
                </c:pt>
                <c:pt idx="8">
                  <c:v>4.3756855972943771E-2</c:v>
                </c:pt>
                <c:pt idx="9">
                  <c:v>4.3756855972943771E-2</c:v>
                </c:pt>
                <c:pt idx="10">
                  <c:v>4.3756855972943771E-2</c:v>
                </c:pt>
                <c:pt idx="11">
                  <c:v>4.3756855972943771E-2</c:v>
                </c:pt>
                <c:pt idx="12">
                  <c:v>4.3756855972943771E-2</c:v>
                </c:pt>
                <c:pt idx="13">
                  <c:v>4.3756855972943771E-2</c:v>
                </c:pt>
                <c:pt idx="14">
                  <c:v>4.3756855972943771E-2</c:v>
                </c:pt>
                <c:pt idx="15">
                  <c:v>4.3756855972943771E-2</c:v>
                </c:pt>
                <c:pt idx="16">
                  <c:v>4.3756855972943771E-2</c:v>
                </c:pt>
                <c:pt idx="17">
                  <c:v>4.3756855972943771E-2</c:v>
                </c:pt>
                <c:pt idx="18">
                  <c:v>4.3756855972943771E-2</c:v>
                </c:pt>
                <c:pt idx="19">
                  <c:v>4.3756855972943771E-2</c:v>
                </c:pt>
                <c:pt idx="20">
                  <c:v>4.3756855972943771E-2</c:v>
                </c:pt>
                <c:pt idx="21">
                  <c:v>4.3756855972943771E-2</c:v>
                </c:pt>
                <c:pt idx="22">
                  <c:v>4.3756855972943771E-2</c:v>
                </c:pt>
                <c:pt idx="23">
                  <c:v>4.3756855972943771E-2</c:v>
                </c:pt>
                <c:pt idx="24">
                  <c:v>4.3756855972943771E-2</c:v>
                </c:pt>
                <c:pt idx="25">
                  <c:v>4.3756855972943771E-2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F-4000-B3DD-F5CDF2BC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65034722222224"/>
          <c:y val="0.90336472222222208"/>
          <c:w val="0.78542482638888889"/>
          <c:h val="6.8480567843329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113520488883123E-2"/>
          <c:y val="3.3103749083594682E-2"/>
          <c:w val="0.76884257410155799"/>
          <c:h val="0.74783508887674255"/>
        </c:manualLayout>
      </c:layout>
      <c:barChart>
        <c:barDir val="col"/>
        <c:grouping val="clustered"/>
        <c:varyColors val="0"/>
        <c:ser>
          <c:idx val="0"/>
          <c:order val="0"/>
          <c:tx>
            <c:v>Podiel prevádzkového prebytku 2021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7F7F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F-4F2C-B7D9-A1E3586CFDDE}"/>
              </c:ext>
            </c:extLst>
          </c:dPt>
          <c:cat>
            <c:strRef>
              <c:f>'Graf 23'!$M$37:$M$62</c:f>
              <c:strCache>
                <c:ptCount val="26"/>
                <c:pt idx="0">
                  <c:v>Rumunsko</c:v>
                </c:pt>
                <c:pt idx="1">
                  <c:v>Grécko</c:v>
                </c:pt>
                <c:pt idx="2">
                  <c:v>Írsko</c:v>
                </c:pt>
                <c:pt idx="3">
                  <c:v>Litva</c:v>
                </c:pt>
                <c:pt idx="4">
                  <c:v>Malta</c:v>
                </c:pt>
                <c:pt idx="5">
                  <c:v>Chorvátsko</c:v>
                </c:pt>
                <c:pt idx="6">
                  <c:v>Slovinsko</c:v>
                </c:pt>
                <c:pt idx="7">
                  <c:v>Česko</c:v>
                </c:pt>
                <c:pt idx="8">
                  <c:v>Lotyšsko</c:v>
                </c:pt>
                <c:pt idx="9">
                  <c:v>Rakúsko</c:v>
                </c:pt>
                <c:pt idx="10">
                  <c:v>Slovensko</c:v>
                </c:pt>
                <c:pt idx="11">
                  <c:v>Bulharsko</c:v>
                </c:pt>
                <c:pt idx="12">
                  <c:v>Francúzsko</c:v>
                </c:pt>
                <c:pt idx="13">
                  <c:v>Švédsko</c:v>
                </c:pt>
                <c:pt idx="14">
                  <c:v>Cyprus</c:v>
                </c:pt>
                <c:pt idx="15">
                  <c:v>Estónsko</c:v>
                </c:pt>
                <c:pt idx="16">
                  <c:v>Nemecko</c:v>
                </c:pt>
                <c:pt idx="17">
                  <c:v>Fínsko</c:v>
                </c:pt>
                <c:pt idx="18">
                  <c:v>Portugalsko</c:v>
                </c:pt>
                <c:pt idx="19">
                  <c:v>Španielsko</c:v>
                </c:pt>
                <c:pt idx="20">
                  <c:v>Poľsko</c:v>
                </c:pt>
                <c:pt idx="21">
                  <c:v>Dánsko</c:v>
                </c:pt>
                <c:pt idx="22">
                  <c:v>Taliansko</c:v>
                </c:pt>
                <c:pt idx="23">
                  <c:v>Maďarsko</c:v>
                </c:pt>
                <c:pt idx="24">
                  <c:v>Belgicko</c:v>
                </c:pt>
                <c:pt idx="25">
                  <c:v>Holandsko</c:v>
                </c:pt>
              </c:strCache>
            </c:strRef>
          </c:cat>
          <c:val>
            <c:numRef>
              <c:f>'Graf 23'!$P$37:$P$62</c:f>
              <c:numCache>
                <c:formatCode>0.0%</c:formatCode>
                <c:ptCount val="26"/>
                <c:pt idx="0">
                  <c:v>0.20397339663394709</c:v>
                </c:pt>
                <c:pt idx="1">
                  <c:v>0.1457484967682684</c:v>
                </c:pt>
                <c:pt idx="2">
                  <c:v>0.17025809785990784</c:v>
                </c:pt>
                <c:pt idx="3">
                  <c:v>0.13034134735307096</c:v>
                </c:pt>
                <c:pt idx="4">
                  <c:v>5.9203668959766517E-2</c:v>
                </c:pt>
                <c:pt idx="5">
                  <c:v>2.2984166928803607E-2</c:v>
                </c:pt>
                <c:pt idx="6">
                  <c:v>5.8040286787299424E-2</c:v>
                </c:pt>
                <c:pt idx="7">
                  <c:v>8.2421931687753136E-2</c:v>
                </c:pt>
                <c:pt idx="8">
                  <c:v>4.6450444233589239E-2</c:v>
                </c:pt>
                <c:pt idx="9">
                  <c:v>0.10463328610617068</c:v>
                </c:pt>
                <c:pt idx="10">
                  <c:v>5.7367309215738051E-2</c:v>
                </c:pt>
                <c:pt idx="11">
                  <c:v>1.7494496522968816E-3</c:v>
                </c:pt>
                <c:pt idx="12">
                  <c:v>4.4999306000083165E-2</c:v>
                </c:pt>
                <c:pt idx="13">
                  <c:v>4.9782999839259143E-2</c:v>
                </c:pt>
                <c:pt idx="14">
                  <c:v>3.8408418283459388E-2</c:v>
                </c:pt>
                <c:pt idx="15">
                  <c:v>2.4975024975024976E-2</c:v>
                </c:pt>
                <c:pt idx="16">
                  <c:v>2.7457468085631744E-2</c:v>
                </c:pt>
                <c:pt idx="17">
                  <c:v>4.6281808449312359E-2</c:v>
                </c:pt>
                <c:pt idx="18">
                  <c:v>8.0917977961668733E-2</c:v>
                </c:pt>
                <c:pt idx="19">
                  <c:v>5.0026534318964935E-2</c:v>
                </c:pt>
                <c:pt idx="20">
                  <c:v>5.3401840035613587E-2</c:v>
                </c:pt>
                <c:pt idx="21">
                  <c:v>1.3676178682643453E-2</c:v>
                </c:pt>
                <c:pt idx="22">
                  <c:v>4.3699436254676149E-2</c:v>
                </c:pt>
                <c:pt idx="23">
                  <c:v>1.9700594181649819E-2</c:v>
                </c:pt>
                <c:pt idx="24">
                  <c:v>2.2889085025007354E-2</c:v>
                </c:pt>
                <c:pt idx="25">
                  <c:v>6.0020942890349011E-2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D-45FF-A27D-822E9F44B6A0}"/>
            </c:ext>
          </c:extLst>
        </c:ser>
        <c:ser>
          <c:idx val="3"/>
          <c:order val="2"/>
          <c:tx>
            <c:v>Podiel prevádzkového prebytku 2022</c:v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659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F-4F2C-B7D9-A1E3586CFDDE}"/>
              </c:ext>
            </c:extLst>
          </c:dPt>
          <c:dLbls>
            <c:dLbl>
              <c:idx val="10"/>
              <c:layout>
                <c:manualLayout>
                  <c:x val="6.6016425094489253E-3"/>
                  <c:y val="1.79402603456678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F-4F2C-B7D9-A1E3586CF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23'!$M$37:$M$62</c:f>
              <c:strCache>
                <c:ptCount val="26"/>
                <c:pt idx="0">
                  <c:v>Rumunsko</c:v>
                </c:pt>
                <c:pt idx="1">
                  <c:v>Grécko</c:v>
                </c:pt>
                <c:pt idx="2">
                  <c:v>Írsko</c:v>
                </c:pt>
                <c:pt idx="3">
                  <c:v>Litva</c:v>
                </c:pt>
                <c:pt idx="4">
                  <c:v>Malta</c:v>
                </c:pt>
                <c:pt idx="5">
                  <c:v>Chorvátsko</c:v>
                </c:pt>
                <c:pt idx="6">
                  <c:v>Slovinsko</c:v>
                </c:pt>
                <c:pt idx="7">
                  <c:v>Česko</c:v>
                </c:pt>
                <c:pt idx="8">
                  <c:v>Lotyšsko</c:v>
                </c:pt>
                <c:pt idx="9">
                  <c:v>Rakúsko</c:v>
                </c:pt>
                <c:pt idx="10">
                  <c:v>Slovensko</c:v>
                </c:pt>
                <c:pt idx="11">
                  <c:v>Bulharsko</c:v>
                </c:pt>
                <c:pt idx="12">
                  <c:v>Francúzsko</c:v>
                </c:pt>
                <c:pt idx="13">
                  <c:v>Švédsko</c:v>
                </c:pt>
                <c:pt idx="14">
                  <c:v>Cyprus</c:v>
                </c:pt>
                <c:pt idx="15">
                  <c:v>Estónsko</c:v>
                </c:pt>
                <c:pt idx="16">
                  <c:v>Nemecko</c:v>
                </c:pt>
                <c:pt idx="17">
                  <c:v>Fínsko</c:v>
                </c:pt>
                <c:pt idx="18">
                  <c:v>Portugalsko</c:v>
                </c:pt>
                <c:pt idx="19">
                  <c:v>Španielsko</c:v>
                </c:pt>
                <c:pt idx="20">
                  <c:v>Poľsko</c:v>
                </c:pt>
                <c:pt idx="21">
                  <c:v>Dánsko</c:v>
                </c:pt>
                <c:pt idx="22">
                  <c:v>Taliansko</c:v>
                </c:pt>
                <c:pt idx="23">
                  <c:v>Maďarsko</c:v>
                </c:pt>
                <c:pt idx="24">
                  <c:v>Belgicko</c:v>
                </c:pt>
                <c:pt idx="25">
                  <c:v>Holandsko</c:v>
                </c:pt>
              </c:strCache>
            </c:strRef>
          </c:cat>
          <c:val>
            <c:numRef>
              <c:f>'Graf 23'!$Q$37:$Q$62</c:f>
              <c:numCache>
                <c:formatCode>0.0%</c:formatCode>
                <c:ptCount val="26"/>
                <c:pt idx="0">
                  <c:v>0.15499096938640844</c:v>
                </c:pt>
                <c:pt idx="1">
                  <c:v>0.13878686469433321</c:v>
                </c:pt>
                <c:pt idx="2">
                  <c:v>0.17614706392180252</c:v>
                </c:pt>
                <c:pt idx="3">
                  <c:v>0.10397697144155744</c:v>
                </c:pt>
                <c:pt idx="4">
                  <c:v>6.2579128232953529E-2</c:v>
                </c:pt>
                <c:pt idx="5">
                  <c:v>3.8399311531841653E-2</c:v>
                </c:pt>
                <c:pt idx="6">
                  <c:v>2.8462930759129791E-2</c:v>
                </c:pt>
                <c:pt idx="7">
                  <c:v>6.4742156909370491E-2</c:v>
                </c:pt>
                <c:pt idx="8">
                  <c:v>3.8064046579330421E-2</c:v>
                </c:pt>
                <c:pt idx="9">
                  <c:v>8.1253977085837426E-2</c:v>
                </c:pt>
                <c:pt idx="10">
                  <c:v>3.0833929537403805E-2</c:v>
                </c:pt>
                <c:pt idx="11">
                  <c:v>9.3391394549737425E-2</c:v>
                </c:pt>
                <c:pt idx="12">
                  <c:v>4.0021138052475938E-2</c:v>
                </c:pt>
                <c:pt idx="13">
                  <c:v>2.5495777814989354E-2</c:v>
                </c:pt>
                <c:pt idx="14">
                  <c:v>-1.1157683452387979E-2</c:v>
                </c:pt>
                <c:pt idx="15">
                  <c:v>3.2473772723632575E-2</c:v>
                </c:pt>
                <c:pt idx="16">
                  <c:v>3.1125998890474595E-3</c:v>
                </c:pt>
                <c:pt idx="17">
                  <c:v>2.0125786163522012E-2</c:v>
                </c:pt>
                <c:pt idx="18">
                  <c:v>6.6283878915874686E-2</c:v>
                </c:pt>
                <c:pt idx="19">
                  <c:v>5.6368745799987782E-2</c:v>
                </c:pt>
                <c:pt idx="20">
                  <c:v>4.5913753875509382E-2</c:v>
                </c:pt>
                <c:pt idx="21">
                  <c:v>6.7208956947248134E-3</c:v>
                </c:pt>
                <c:pt idx="22">
                  <c:v>3.0891298131988789E-2</c:v>
                </c:pt>
                <c:pt idx="23">
                  <c:v>2.5114888498303681E-2</c:v>
                </c:pt>
                <c:pt idx="24">
                  <c:v>2.4495623342390731E-2</c:v>
                </c:pt>
                <c:pt idx="25">
                  <c:v>4.7627955035362442E-2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D-45FF-A27D-822E9F44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v>Podiel pridanej hodnoty 2021</c:v>
          </c:tx>
          <c:spPr>
            <a:solidFill>
              <a:srgbClr val="AEDDED">
                <a:alpha val="50000"/>
              </a:srgb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7F7F">
                  <a:lumMod val="40000"/>
                  <a:lumOff val="60000"/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6F-4F2C-B7D9-A1E3586CFDDE}"/>
              </c:ext>
            </c:extLst>
          </c:dPt>
          <c:cat>
            <c:strRef>
              <c:f>'Graf 23'!$M$37:$M$62</c:f>
              <c:strCache>
                <c:ptCount val="26"/>
                <c:pt idx="0">
                  <c:v>Rumunsko</c:v>
                </c:pt>
                <c:pt idx="1">
                  <c:v>Grécko</c:v>
                </c:pt>
                <c:pt idx="2">
                  <c:v>Írsko</c:v>
                </c:pt>
                <c:pt idx="3">
                  <c:v>Litva</c:v>
                </c:pt>
                <c:pt idx="4">
                  <c:v>Malta</c:v>
                </c:pt>
                <c:pt idx="5">
                  <c:v>Chorvátsko</c:v>
                </c:pt>
                <c:pt idx="6">
                  <c:v>Slovinsko</c:v>
                </c:pt>
                <c:pt idx="7">
                  <c:v>Česko</c:v>
                </c:pt>
                <c:pt idx="8">
                  <c:v>Lotyšsko</c:v>
                </c:pt>
                <c:pt idx="9">
                  <c:v>Rakúsko</c:v>
                </c:pt>
                <c:pt idx="10">
                  <c:v>Slovensko</c:v>
                </c:pt>
                <c:pt idx="11">
                  <c:v>Bulharsko</c:v>
                </c:pt>
                <c:pt idx="12">
                  <c:v>Francúzsko</c:v>
                </c:pt>
                <c:pt idx="13">
                  <c:v>Švédsko</c:v>
                </c:pt>
                <c:pt idx="14">
                  <c:v>Cyprus</c:v>
                </c:pt>
                <c:pt idx="15">
                  <c:v>Estónsko</c:v>
                </c:pt>
                <c:pt idx="16">
                  <c:v>Nemecko</c:v>
                </c:pt>
                <c:pt idx="17">
                  <c:v>Fínsko</c:v>
                </c:pt>
                <c:pt idx="18">
                  <c:v>Portugalsko</c:v>
                </c:pt>
                <c:pt idx="19">
                  <c:v>Španielsko</c:v>
                </c:pt>
                <c:pt idx="20">
                  <c:v>Poľsko</c:v>
                </c:pt>
                <c:pt idx="21">
                  <c:v>Dánsko</c:v>
                </c:pt>
                <c:pt idx="22">
                  <c:v>Taliansko</c:v>
                </c:pt>
                <c:pt idx="23">
                  <c:v>Maďarsko</c:v>
                </c:pt>
                <c:pt idx="24">
                  <c:v>Belgicko</c:v>
                </c:pt>
                <c:pt idx="25">
                  <c:v>Holandsko</c:v>
                </c:pt>
              </c:strCache>
            </c:strRef>
          </c:cat>
          <c:val>
            <c:numRef>
              <c:f>'Graf 23'!$N$37:$N$62</c:f>
              <c:numCache>
                <c:formatCode>0.0%</c:formatCode>
                <c:ptCount val="26"/>
                <c:pt idx="0">
                  <c:v>0.34358974358974359</c:v>
                </c:pt>
                <c:pt idx="1">
                  <c:v>0.29951422943850464</c:v>
                </c:pt>
                <c:pt idx="2">
                  <c:v>0.29224370400840993</c:v>
                </c:pt>
                <c:pt idx="3">
                  <c:v>0.31818792332636187</c:v>
                </c:pt>
                <c:pt idx="4">
                  <c:v>0.26829268292682923</c:v>
                </c:pt>
                <c:pt idx="5">
                  <c:v>0.29101394568522598</c:v>
                </c:pt>
                <c:pt idx="6">
                  <c:v>0.29826732673267325</c:v>
                </c:pt>
                <c:pt idx="7">
                  <c:v>0.27715405216427663</c:v>
                </c:pt>
                <c:pt idx="8">
                  <c:v>0.26546191667385494</c:v>
                </c:pt>
                <c:pt idx="9">
                  <c:v>0.27854731257347842</c:v>
                </c:pt>
                <c:pt idx="10">
                  <c:v>0.29440630226212483</c:v>
                </c:pt>
                <c:pt idx="11">
                  <c:v>0.17423060662166692</c:v>
                </c:pt>
                <c:pt idx="12">
                  <c:v>0.23816203053248244</c:v>
                </c:pt>
                <c:pt idx="13">
                  <c:v>0.2552616705642004</c:v>
                </c:pt>
                <c:pt idx="14">
                  <c:v>0.24833936205195661</c:v>
                </c:pt>
                <c:pt idx="15">
                  <c:v>0.22567432567432569</c:v>
                </c:pt>
                <c:pt idx="16">
                  <c:v>0.25306303859354551</c:v>
                </c:pt>
                <c:pt idx="17">
                  <c:v>0.2408795190644816</c:v>
                </c:pt>
                <c:pt idx="18">
                  <c:v>0.2315418256656519</c:v>
                </c:pt>
                <c:pt idx="19">
                  <c:v>0.187048262562692</c:v>
                </c:pt>
                <c:pt idx="20">
                  <c:v>0.20023514102754345</c:v>
                </c:pt>
                <c:pt idx="21">
                  <c:v>0.19108407845136852</c:v>
                </c:pt>
                <c:pt idx="22">
                  <c:v>0.19705786356165758</c:v>
                </c:pt>
                <c:pt idx="23">
                  <c:v>0.19625742727062276</c:v>
                </c:pt>
                <c:pt idx="24">
                  <c:v>0.17647786874435684</c:v>
                </c:pt>
                <c:pt idx="25">
                  <c:v>0.18218013187116669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1D-45FF-A27D-822E9F44B6A0}"/>
            </c:ext>
          </c:extLst>
        </c:ser>
        <c:ser>
          <c:idx val="2"/>
          <c:order val="3"/>
          <c:tx>
            <c:v>Podiel pridanej hodnoty 2022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65959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6F-4F2C-B7D9-A1E3586CFDDE}"/>
              </c:ext>
            </c:extLst>
          </c:dPt>
          <c:dLbls>
            <c:dLbl>
              <c:idx val="10"/>
              <c:layout>
                <c:manualLayout>
                  <c:x val="8.8021900125985278E-3"/>
                  <c:y val="8.9701301728339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6F-4F2C-B7D9-A1E3586CF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23'!$M$37:$M$62</c:f>
              <c:strCache>
                <c:ptCount val="26"/>
                <c:pt idx="0">
                  <c:v>Rumunsko</c:v>
                </c:pt>
                <c:pt idx="1">
                  <c:v>Grécko</c:v>
                </c:pt>
                <c:pt idx="2">
                  <c:v>Írsko</c:v>
                </c:pt>
                <c:pt idx="3">
                  <c:v>Litva</c:v>
                </c:pt>
                <c:pt idx="4">
                  <c:v>Malta</c:v>
                </c:pt>
                <c:pt idx="5">
                  <c:v>Chorvátsko</c:v>
                </c:pt>
                <c:pt idx="6">
                  <c:v>Slovinsko</c:v>
                </c:pt>
                <c:pt idx="7">
                  <c:v>Česko</c:v>
                </c:pt>
                <c:pt idx="8">
                  <c:v>Lotyšsko</c:v>
                </c:pt>
                <c:pt idx="9">
                  <c:v>Rakúsko</c:v>
                </c:pt>
                <c:pt idx="10">
                  <c:v>Slovensko</c:v>
                </c:pt>
                <c:pt idx="11">
                  <c:v>Bulharsko</c:v>
                </c:pt>
                <c:pt idx="12">
                  <c:v>Francúzsko</c:v>
                </c:pt>
                <c:pt idx="13">
                  <c:v>Švédsko</c:v>
                </c:pt>
                <c:pt idx="14">
                  <c:v>Cyprus</c:v>
                </c:pt>
                <c:pt idx="15">
                  <c:v>Estónsko</c:v>
                </c:pt>
                <c:pt idx="16">
                  <c:v>Nemecko</c:v>
                </c:pt>
                <c:pt idx="17">
                  <c:v>Fínsko</c:v>
                </c:pt>
                <c:pt idx="18">
                  <c:v>Portugalsko</c:v>
                </c:pt>
                <c:pt idx="19">
                  <c:v>Španielsko</c:v>
                </c:pt>
                <c:pt idx="20">
                  <c:v>Poľsko</c:v>
                </c:pt>
                <c:pt idx="21">
                  <c:v>Dánsko</c:v>
                </c:pt>
                <c:pt idx="22">
                  <c:v>Taliansko</c:v>
                </c:pt>
                <c:pt idx="23">
                  <c:v>Maďarsko</c:v>
                </c:pt>
                <c:pt idx="24">
                  <c:v>Belgicko</c:v>
                </c:pt>
                <c:pt idx="25">
                  <c:v>Holandsko</c:v>
                </c:pt>
              </c:strCache>
            </c:strRef>
          </c:cat>
          <c:val>
            <c:numRef>
              <c:f>'Graf 23'!$O$37:$O$62</c:f>
              <c:numCache>
                <c:formatCode>0.0%</c:formatCode>
                <c:ptCount val="26"/>
                <c:pt idx="0">
                  <c:v>0.29890388335237489</c:v>
                </c:pt>
                <c:pt idx="1">
                  <c:v>0.29252941145997913</c:v>
                </c:pt>
                <c:pt idx="2">
                  <c:v>0.29122511157009007</c:v>
                </c:pt>
                <c:pt idx="3">
                  <c:v>0.27605484432997501</c:v>
                </c:pt>
                <c:pt idx="4">
                  <c:v>0.26713691445107612</c:v>
                </c:pt>
                <c:pt idx="5">
                  <c:v>0.26442340791738383</c:v>
                </c:pt>
                <c:pt idx="6">
                  <c:v>0.25680519572701144</c:v>
                </c:pt>
                <c:pt idx="7">
                  <c:v>0.24413056229292499</c:v>
                </c:pt>
                <c:pt idx="8">
                  <c:v>0.24279475982532753</c:v>
                </c:pt>
                <c:pt idx="9">
                  <c:v>0.24047266992723665</c:v>
                </c:pt>
                <c:pt idx="10">
                  <c:v>0.23611426178302825</c:v>
                </c:pt>
                <c:pt idx="11">
                  <c:v>0.23091219501653232</c:v>
                </c:pt>
                <c:pt idx="12">
                  <c:v>0.22441445060970974</c:v>
                </c:pt>
                <c:pt idx="13">
                  <c:v>0.21302777312633067</c:v>
                </c:pt>
                <c:pt idx="14">
                  <c:v>0.21158273806009797</c:v>
                </c:pt>
                <c:pt idx="15">
                  <c:v>0.21009850244254025</c:v>
                </c:pt>
                <c:pt idx="16">
                  <c:v>0.20794284673727539</c:v>
                </c:pt>
                <c:pt idx="17">
                  <c:v>0.20665926748057714</c:v>
                </c:pt>
                <c:pt idx="18">
                  <c:v>0.20450105596620907</c:v>
                </c:pt>
                <c:pt idx="19">
                  <c:v>0.17891135683303805</c:v>
                </c:pt>
                <c:pt idx="20">
                  <c:v>0.17187931476987353</c:v>
                </c:pt>
                <c:pt idx="21">
                  <c:v>0.16835286295026616</c:v>
                </c:pt>
                <c:pt idx="22">
                  <c:v>0.16778274280922839</c:v>
                </c:pt>
                <c:pt idx="23">
                  <c:v>0.16615183383648754</c:v>
                </c:pt>
                <c:pt idx="24">
                  <c:v>0.15902641930380004</c:v>
                </c:pt>
                <c:pt idx="25">
                  <c:v>0.14751572158979567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6F-4F2C-B7D9-A1E3586C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252367"/>
        <c:axId val="638253615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288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45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valAx>
        <c:axId val="638253615"/>
        <c:scaling>
          <c:orientation val="minMax"/>
          <c:max val="1"/>
        </c:scaling>
        <c:delete val="1"/>
        <c:axPos val="r"/>
        <c:numFmt formatCode="0%" sourceLinked="0"/>
        <c:majorTickMark val="out"/>
        <c:minorTickMark val="none"/>
        <c:tickLblPos val="nextTo"/>
        <c:crossAx val="638252367"/>
        <c:crosses val="max"/>
        <c:crossBetween val="between"/>
      </c:valAx>
      <c:catAx>
        <c:axId val="63825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253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931175376021905"/>
          <c:y val="4.0147296938640456E-2"/>
          <c:w val="0.15850023632589236"/>
          <c:h val="0.94039199173194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536805555555567E-2"/>
          <c:y val="4.1813457253506686E-2"/>
          <c:w val="0.75552222222222221"/>
          <c:h val="0.73387212365316712"/>
        </c:manualLayout>
      </c:layout>
      <c:barChart>
        <c:barDir val="col"/>
        <c:grouping val="clustered"/>
        <c:varyColors val="0"/>
        <c:ser>
          <c:idx val="0"/>
          <c:order val="0"/>
          <c:tx>
            <c:v>Podiel prevádzkového prebytku 2021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546A">
                  <a:lumMod val="60000"/>
                  <a:lumOff val="40000"/>
                  <a:alpha val="48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18-48D1-9849-4359B64C6FEA}"/>
              </c:ext>
            </c:extLst>
          </c:dPt>
          <c:dPt>
            <c:idx val="5"/>
            <c:invertIfNegative val="0"/>
            <c:bubble3D val="0"/>
            <c:spPr>
              <a:solidFill>
                <a:srgbClr val="44546A">
                  <a:lumMod val="60000"/>
                  <a:lumOff val="40000"/>
                  <a:alpha val="51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18-48D1-9849-4359B64C6FEA}"/>
              </c:ext>
            </c:extLst>
          </c:dPt>
          <c:dPt>
            <c:idx val="11"/>
            <c:invertIfNegative val="0"/>
            <c:bubble3D val="0"/>
            <c:spPr>
              <a:solidFill>
                <a:srgbClr val="44546A">
                  <a:lumMod val="60000"/>
                  <a:lumOff val="40000"/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18-48D1-9849-4359B64C6FEA}"/>
              </c:ext>
            </c:extLst>
          </c:dPt>
          <c:dPt>
            <c:idx val="12"/>
            <c:invertIfNegative val="0"/>
            <c:bubble3D val="0"/>
            <c:spPr>
              <a:solidFill>
                <a:srgbClr val="44546A">
                  <a:lumMod val="60000"/>
                  <a:lumOff val="40000"/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18-48D1-9849-4359B64C6FEA}"/>
              </c:ext>
            </c:extLst>
          </c:dPt>
          <c:dPt>
            <c:idx val="21"/>
            <c:invertIfNegative val="0"/>
            <c:bubble3D val="0"/>
            <c:spPr>
              <a:solidFill>
                <a:srgbClr val="FF7F7F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18-48D1-9849-4359B64C6FEA}"/>
              </c:ext>
            </c:extLst>
          </c:dPt>
          <c:dPt>
            <c:idx val="22"/>
            <c:invertIfNegative val="0"/>
            <c:bubble3D val="0"/>
            <c:spPr>
              <a:solidFill>
                <a:srgbClr val="AEDDE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18-48D1-9849-4359B64C6FEA}"/>
              </c:ext>
            </c:extLst>
          </c:dPt>
          <c:cat>
            <c:strRef>
              <c:f>'Graf 23'!$M$10:$M$35</c:f>
              <c:strCache>
                <c:ptCount val="26"/>
                <c:pt idx="0">
                  <c:v>Chorvátsko</c:v>
                </c:pt>
                <c:pt idx="1">
                  <c:v>Taliansko</c:v>
                </c:pt>
                <c:pt idx="2">
                  <c:v>Rumunsko</c:v>
                </c:pt>
                <c:pt idx="3">
                  <c:v>Nemecko</c:v>
                </c:pt>
                <c:pt idx="4">
                  <c:v>Španielsko</c:v>
                </c:pt>
                <c:pt idx="5">
                  <c:v>Grécko</c:v>
                </c:pt>
                <c:pt idx="6">
                  <c:v>Rakúsko</c:v>
                </c:pt>
                <c:pt idx="7">
                  <c:v>Francúzsko</c:v>
                </c:pt>
                <c:pt idx="8">
                  <c:v>Írsko</c:v>
                </c:pt>
                <c:pt idx="9">
                  <c:v>Maďarsko</c:v>
                </c:pt>
                <c:pt idx="10">
                  <c:v>Litva</c:v>
                </c:pt>
                <c:pt idx="11">
                  <c:v>Malta</c:v>
                </c:pt>
                <c:pt idx="12">
                  <c:v>Bulharsko</c:v>
                </c:pt>
                <c:pt idx="13">
                  <c:v>Cyprus</c:v>
                </c:pt>
                <c:pt idx="14">
                  <c:v>Česko</c:v>
                </c:pt>
                <c:pt idx="15">
                  <c:v>Slovinsko</c:v>
                </c:pt>
                <c:pt idx="16">
                  <c:v>Lotyšsko</c:v>
                </c:pt>
                <c:pt idx="17">
                  <c:v>Holandsko</c:v>
                </c:pt>
                <c:pt idx="18">
                  <c:v>Poľsko</c:v>
                </c:pt>
                <c:pt idx="19">
                  <c:v>Švédsko</c:v>
                </c:pt>
                <c:pt idx="20">
                  <c:v>Fínsko</c:v>
                </c:pt>
                <c:pt idx="21">
                  <c:v>Slovensko</c:v>
                </c:pt>
                <c:pt idx="22">
                  <c:v>Portugalsko</c:v>
                </c:pt>
                <c:pt idx="23">
                  <c:v>Estónsko</c:v>
                </c:pt>
                <c:pt idx="24">
                  <c:v>Belgicko</c:v>
                </c:pt>
                <c:pt idx="25">
                  <c:v>Dánsko</c:v>
                </c:pt>
              </c:strCache>
            </c:strRef>
          </c:cat>
          <c:val>
            <c:numRef>
              <c:f>'Graf 23'!$P$10:$P$35</c:f>
              <c:numCache>
                <c:formatCode>0.0%</c:formatCode>
                <c:ptCount val="26"/>
                <c:pt idx="0">
                  <c:v>0.56065662183570975</c:v>
                </c:pt>
                <c:pt idx="1">
                  <c:v>0.28427678696693559</c:v>
                </c:pt>
                <c:pt idx="2">
                  <c:v>0.51918017435508679</c:v>
                </c:pt>
                <c:pt idx="3">
                  <c:v>0.20584139921888267</c:v>
                </c:pt>
                <c:pt idx="4">
                  <c:v>0.4375790244227058</c:v>
                </c:pt>
                <c:pt idx="5">
                  <c:v>0.46928220993093966</c:v>
                </c:pt>
                <c:pt idx="6">
                  <c:v>0.28913604351161004</c:v>
                </c:pt>
                <c:pt idx="7">
                  <c:v>0.23284016180213454</c:v>
                </c:pt>
                <c:pt idx="8">
                  <c:v>0.35304501323918802</c:v>
                </c:pt>
                <c:pt idx="9">
                  <c:v>0.35617943673454916</c:v>
                </c:pt>
                <c:pt idx="10">
                  <c:v>0.29226956591254299</c:v>
                </c:pt>
                <c:pt idx="11">
                  <c:v>0.45341614906832295</c:v>
                </c:pt>
                <c:pt idx="12">
                  <c:v>0.49227656911656298</c:v>
                </c:pt>
                <c:pt idx="13">
                  <c:v>0.27343134681018644</c:v>
                </c:pt>
                <c:pt idx="14">
                  <c:v>0.19934531229414329</c:v>
                </c:pt>
                <c:pt idx="15">
                  <c:v>0.27418414918414918</c:v>
                </c:pt>
                <c:pt idx="16">
                  <c:v>0.34995804489196558</c:v>
                </c:pt>
                <c:pt idx="17">
                  <c:v>0.18637348697077014</c:v>
                </c:pt>
                <c:pt idx="18">
                  <c:v>0.29951976402618141</c:v>
                </c:pt>
                <c:pt idx="19">
                  <c:v>0.11780344892299353</c:v>
                </c:pt>
                <c:pt idx="20">
                  <c:v>0.31219819441528446</c:v>
                </c:pt>
                <c:pt idx="21">
                  <c:v>0.21609305672142942</c:v>
                </c:pt>
                <c:pt idx="22">
                  <c:v>0.27932453010295694</c:v>
                </c:pt>
                <c:pt idx="23">
                  <c:v>0.15728549969073075</c:v>
                </c:pt>
                <c:pt idx="24">
                  <c:v>0.16208922450279506</c:v>
                </c:pt>
                <c:pt idx="25">
                  <c:v>4.7132815390307066E-2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8-48D1-9849-4359B64C6FEA}"/>
            </c:ext>
          </c:extLst>
        </c:ser>
        <c:ser>
          <c:idx val="3"/>
          <c:order val="2"/>
          <c:tx>
            <c:v>Podiel prevádzkového prebytku 2022</c:v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F659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818-48D1-9849-4359B64C6FEA}"/>
              </c:ext>
            </c:extLst>
          </c:dPt>
          <c:dPt>
            <c:idx val="22"/>
            <c:invertIfNegative val="0"/>
            <c:bubble3D val="0"/>
            <c:spPr>
              <a:solidFill>
                <a:srgbClr val="0CC0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818-48D1-9849-4359B64C6FEA}"/>
              </c:ext>
            </c:extLst>
          </c:dPt>
          <c:dLbls>
            <c:dLbl>
              <c:idx val="2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18-48D1-9849-4359B64C6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44546A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23'!$M$10:$M$35</c:f>
              <c:strCache>
                <c:ptCount val="26"/>
                <c:pt idx="0">
                  <c:v>Chorvátsko</c:v>
                </c:pt>
                <c:pt idx="1">
                  <c:v>Taliansko</c:v>
                </c:pt>
                <c:pt idx="2">
                  <c:v>Rumunsko</c:v>
                </c:pt>
                <c:pt idx="3">
                  <c:v>Nemecko</c:v>
                </c:pt>
                <c:pt idx="4">
                  <c:v>Španielsko</c:v>
                </c:pt>
                <c:pt idx="5">
                  <c:v>Grécko</c:v>
                </c:pt>
                <c:pt idx="6">
                  <c:v>Rakúsko</c:v>
                </c:pt>
                <c:pt idx="7">
                  <c:v>Francúzsko</c:v>
                </c:pt>
                <c:pt idx="8">
                  <c:v>Írsko</c:v>
                </c:pt>
                <c:pt idx="9">
                  <c:v>Maďarsko</c:v>
                </c:pt>
                <c:pt idx="10">
                  <c:v>Litva</c:v>
                </c:pt>
                <c:pt idx="11">
                  <c:v>Malta</c:v>
                </c:pt>
                <c:pt idx="12">
                  <c:v>Bulharsko</c:v>
                </c:pt>
                <c:pt idx="13">
                  <c:v>Cyprus</c:v>
                </c:pt>
                <c:pt idx="14">
                  <c:v>Česko</c:v>
                </c:pt>
                <c:pt idx="15">
                  <c:v>Slovinsko</c:v>
                </c:pt>
                <c:pt idx="16">
                  <c:v>Lotyšsko</c:v>
                </c:pt>
                <c:pt idx="17">
                  <c:v>Holandsko</c:v>
                </c:pt>
                <c:pt idx="18">
                  <c:v>Poľsko</c:v>
                </c:pt>
                <c:pt idx="19">
                  <c:v>Švédsko</c:v>
                </c:pt>
                <c:pt idx="20">
                  <c:v>Fínsko</c:v>
                </c:pt>
                <c:pt idx="21">
                  <c:v>Slovensko</c:v>
                </c:pt>
                <c:pt idx="22">
                  <c:v>Portugalsko</c:v>
                </c:pt>
                <c:pt idx="23">
                  <c:v>Estónsko</c:v>
                </c:pt>
                <c:pt idx="24">
                  <c:v>Belgicko</c:v>
                </c:pt>
                <c:pt idx="25">
                  <c:v>Dánsko</c:v>
                </c:pt>
              </c:strCache>
            </c:strRef>
          </c:cat>
          <c:val>
            <c:numRef>
              <c:f>'Graf 23'!$Q$10:$Q$35</c:f>
              <c:numCache>
                <c:formatCode>0.0%</c:formatCode>
                <c:ptCount val="26"/>
                <c:pt idx="0">
                  <c:v>0.5288341168943167</c:v>
                </c:pt>
                <c:pt idx="1">
                  <c:v>0.28866586600621758</c:v>
                </c:pt>
                <c:pt idx="2">
                  <c:v>0.45295584242894343</c:v>
                </c:pt>
                <c:pt idx="3">
                  <c:v>0.27515642831844478</c:v>
                </c:pt>
                <c:pt idx="4">
                  <c:v>0.36623799194298112</c:v>
                </c:pt>
                <c:pt idx="5">
                  <c:v>0.44994204764971024</c:v>
                </c:pt>
                <c:pt idx="6">
                  <c:v>0.29999336800917109</c:v>
                </c:pt>
                <c:pt idx="7">
                  <c:v>0.26653185783902622</c:v>
                </c:pt>
                <c:pt idx="8">
                  <c:v>0.35285541435259993</c:v>
                </c:pt>
                <c:pt idx="9">
                  <c:v>0.28976803960144698</c:v>
                </c:pt>
                <c:pt idx="10">
                  <c:v>0.27663765288512043</c:v>
                </c:pt>
                <c:pt idx="11">
                  <c:v>0.42553191489361702</c:v>
                </c:pt>
                <c:pt idx="12">
                  <c:v>0.36340240200607099</c:v>
                </c:pt>
                <c:pt idx="13">
                  <c:v>0.189873417721519</c:v>
                </c:pt>
                <c:pt idx="14">
                  <c:v>0.20821407333994052</c:v>
                </c:pt>
                <c:pt idx="15">
                  <c:v>0.32592203548085902</c:v>
                </c:pt>
                <c:pt idx="16">
                  <c:v>0.26926790024135155</c:v>
                </c:pt>
                <c:pt idx="17">
                  <c:v>0.17009316136636671</c:v>
                </c:pt>
                <c:pt idx="18">
                  <c:v>0.33545211601467551</c:v>
                </c:pt>
                <c:pt idx="19">
                  <c:v>0.15199896756113973</c:v>
                </c:pt>
                <c:pt idx="20">
                  <c:v>0.30458590006844627</c:v>
                </c:pt>
                <c:pt idx="21">
                  <c:v>0.16478486420506561</c:v>
                </c:pt>
                <c:pt idx="22">
                  <c:v>0.21070019924368719</c:v>
                </c:pt>
                <c:pt idx="23">
                  <c:v>0.20082916717473476</c:v>
                </c:pt>
                <c:pt idx="24">
                  <c:v>0.16605078506930462</c:v>
                </c:pt>
                <c:pt idx="25">
                  <c:v>-3.0003947887879988E-2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818-48D1-9849-4359B64C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v>Podiel pridanej hodnoty 2021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18-48D1-9849-4359B64C6FEA}"/>
              </c:ext>
            </c:extLst>
          </c:dPt>
          <c:dPt>
            <c:idx val="2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818-48D1-9849-4359B64C6FEA}"/>
              </c:ext>
            </c:extLst>
          </c:dPt>
          <c:dPt>
            <c:idx val="3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818-48D1-9849-4359B64C6FEA}"/>
              </c:ext>
            </c:extLst>
          </c:dPt>
          <c:dPt>
            <c:idx val="4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818-48D1-9849-4359B64C6FEA}"/>
              </c:ext>
            </c:extLst>
          </c:dPt>
          <c:dPt>
            <c:idx val="6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818-48D1-9849-4359B64C6FEA}"/>
              </c:ext>
            </c:extLst>
          </c:dPt>
          <c:dPt>
            <c:idx val="7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818-48D1-9849-4359B64C6FEA}"/>
              </c:ext>
            </c:extLst>
          </c:dPt>
          <c:dPt>
            <c:idx val="8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818-48D1-9849-4359B64C6FEA}"/>
              </c:ext>
            </c:extLst>
          </c:dPt>
          <c:dPt>
            <c:idx val="9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818-48D1-9849-4359B64C6FEA}"/>
              </c:ext>
            </c:extLst>
          </c:dPt>
          <c:dPt>
            <c:idx val="10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818-48D1-9849-4359B64C6FEA}"/>
              </c:ext>
            </c:extLst>
          </c:dPt>
          <c:dPt>
            <c:idx val="13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818-48D1-9849-4359B64C6FEA}"/>
              </c:ext>
            </c:extLst>
          </c:dPt>
          <c:dPt>
            <c:idx val="14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818-48D1-9849-4359B64C6FEA}"/>
              </c:ext>
            </c:extLst>
          </c:dPt>
          <c:dPt>
            <c:idx val="15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818-48D1-9849-4359B64C6FEA}"/>
              </c:ext>
            </c:extLst>
          </c:dPt>
          <c:dPt>
            <c:idx val="16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818-48D1-9849-4359B64C6FEA}"/>
              </c:ext>
            </c:extLst>
          </c:dPt>
          <c:dPt>
            <c:idx val="17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818-48D1-9849-4359B64C6FEA}"/>
              </c:ext>
            </c:extLst>
          </c:dPt>
          <c:dPt>
            <c:idx val="18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818-48D1-9849-4359B64C6FEA}"/>
              </c:ext>
            </c:extLst>
          </c:dPt>
          <c:dPt>
            <c:idx val="19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818-48D1-9849-4359B64C6FEA}"/>
              </c:ext>
            </c:extLst>
          </c:dPt>
          <c:dPt>
            <c:idx val="21"/>
            <c:invertIfNegative val="0"/>
            <c:bubble3D val="0"/>
            <c:spPr>
              <a:solidFill>
                <a:srgbClr val="FF7F7F">
                  <a:lumMod val="40000"/>
                  <a:lumOff val="60000"/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818-48D1-9849-4359B64C6FEA}"/>
              </c:ext>
            </c:extLst>
          </c:dPt>
          <c:dPt>
            <c:idx val="22"/>
            <c:invertIfNegative val="0"/>
            <c:bubble3D val="0"/>
            <c:spPr>
              <a:solidFill>
                <a:srgbClr val="AEDDED">
                  <a:alpha val="51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2818-48D1-9849-4359B64C6FEA}"/>
              </c:ext>
            </c:extLst>
          </c:dPt>
          <c:dPt>
            <c:idx val="23"/>
            <c:invertIfNegative val="0"/>
            <c:bubble3D val="0"/>
            <c:spPr>
              <a:solidFill>
                <a:srgbClr val="AEDDED">
                  <a:alpha val="51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818-48D1-9849-4359B64C6FEA}"/>
              </c:ext>
            </c:extLst>
          </c:dPt>
          <c:dPt>
            <c:idx val="24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2818-48D1-9849-4359B64C6FEA}"/>
              </c:ext>
            </c:extLst>
          </c:dPt>
          <c:dPt>
            <c:idx val="25"/>
            <c:invertIfNegative val="0"/>
            <c:bubble3D val="0"/>
            <c:spPr>
              <a:solidFill>
                <a:srgbClr val="AEDDED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2818-48D1-9849-4359B64C6FEA}"/>
              </c:ext>
            </c:extLst>
          </c:dPt>
          <c:cat>
            <c:strRef>
              <c:f>'Graf 23'!$M$10:$M$35</c:f>
              <c:strCache>
                <c:ptCount val="26"/>
                <c:pt idx="0">
                  <c:v>Chorvátsko</c:v>
                </c:pt>
                <c:pt idx="1">
                  <c:v>Taliansko</c:v>
                </c:pt>
                <c:pt idx="2">
                  <c:v>Rumunsko</c:v>
                </c:pt>
                <c:pt idx="3">
                  <c:v>Nemecko</c:v>
                </c:pt>
                <c:pt idx="4">
                  <c:v>Španielsko</c:v>
                </c:pt>
                <c:pt idx="5">
                  <c:v>Grécko</c:v>
                </c:pt>
                <c:pt idx="6">
                  <c:v>Rakúsko</c:v>
                </c:pt>
                <c:pt idx="7">
                  <c:v>Francúzsko</c:v>
                </c:pt>
                <c:pt idx="8">
                  <c:v>Írsko</c:v>
                </c:pt>
                <c:pt idx="9">
                  <c:v>Maďarsko</c:v>
                </c:pt>
                <c:pt idx="10">
                  <c:v>Litva</c:v>
                </c:pt>
                <c:pt idx="11">
                  <c:v>Malta</c:v>
                </c:pt>
                <c:pt idx="12">
                  <c:v>Bulharsko</c:v>
                </c:pt>
                <c:pt idx="13">
                  <c:v>Cyprus</c:v>
                </c:pt>
                <c:pt idx="14">
                  <c:v>Česko</c:v>
                </c:pt>
                <c:pt idx="15">
                  <c:v>Slovinsko</c:v>
                </c:pt>
                <c:pt idx="16">
                  <c:v>Lotyšsko</c:v>
                </c:pt>
                <c:pt idx="17">
                  <c:v>Holandsko</c:v>
                </c:pt>
                <c:pt idx="18">
                  <c:v>Poľsko</c:v>
                </c:pt>
                <c:pt idx="19">
                  <c:v>Švédsko</c:v>
                </c:pt>
                <c:pt idx="20">
                  <c:v>Fínsko</c:v>
                </c:pt>
                <c:pt idx="21">
                  <c:v>Slovensko</c:v>
                </c:pt>
                <c:pt idx="22">
                  <c:v>Portugalsko</c:v>
                </c:pt>
                <c:pt idx="23">
                  <c:v>Estónsko</c:v>
                </c:pt>
                <c:pt idx="24">
                  <c:v>Belgicko</c:v>
                </c:pt>
                <c:pt idx="25">
                  <c:v>Dánsko</c:v>
                </c:pt>
              </c:strCache>
            </c:strRef>
          </c:cat>
          <c:val>
            <c:numRef>
              <c:f>'Graf 23'!$N$10:$N$35</c:f>
              <c:numCache>
                <c:formatCode>0.0%</c:formatCode>
                <c:ptCount val="26"/>
                <c:pt idx="0">
                  <c:v>0.54134223210975163</c:v>
                </c:pt>
                <c:pt idx="1">
                  <c:v>0.51540813687557363</c:v>
                </c:pt>
                <c:pt idx="2">
                  <c:v>0.51795946578671592</c:v>
                </c:pt>
                <c:pt idx="3">
                  <c:v>0.42659195109526238</c:v>
                </c:pt>
                <c:pt idx="4">
                  <c:v>0.52483862381047452</c:v>
                </c:pt>
                <c:pt idx="5">
                  <c:v>0.45363426142933033</c:v>
                </c:pt>
                <c:pt idx="6">
                  <c:v>0.42820119470980639</c:v>
                </c:pt>
                <c:pt idx="7">
                  <c:v>0.38255635185870907</c:v>
                </c:pt>
                <c:pt idx="8">
                  <c:v>0.39956160344509867</c:v>
                </c:pt>
                <c:pt idx="9">
                  <c:v>0.44829053012176318</c:v>
                </c:pt>
                <c:pt idx="10">
                  <c:v>0.41793908385962114</c:v>
                </c:pt>
                <c:pt idx="11">
                  <c:v>0.3959627329192546</c:v>
                </c:pt>
                <c:pt idx="12">
                  <c:v>0.47964134478561266</c:v>
                </c:pt>
                <c:pt idx="13">
                  <c:v>0.43226568653189817</c:v>
                </c:pt>
                <c:pt idx="14">
                  <c:v>0.36664538424898407</c:v>
                </c:pt>
                <c:pt idx="15">
                  <c:v>0.32881701631701632</c:v>
                </c:pt>
                <c:pt idx="16">
                  <c:v>0.37791063561988675</c:v>
                </c:pt>
                <c:pt idx="17">
                  <c:v>0.3760505312120091</c:v>
                </c:pt>
                <c:pt idx="18">
                  <c:v>0.34022098168033837</c:v>
                </c:pt>
                <c:pt idx="19">
                  <c:v>0.33795900494192715</c:v>
                </c:pt>
                <c:pt idx="20">
                  <c:v>0.3483098887255931</c:v>
                </c:pt>
                <c:pt idx="21">
                  <c:v>0.34797337810289009</c:v>
                </c:pt>
                <c:pt idx="22">
                  <c:v>0.37933816677651766</c:v>
                </c:pt>
                <c:pt idx="23">
                  <c:v>0.23822567818326412</c:v>
                </c:pt>
                <c:pt idx="24">
                  <c:v>0.26644149618243834</c:v>
                </c:pt>
                <c:pt idx="25">
                  <c:v>0.27626711061783205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818-48D1-9849-4359B64C6FEA}"/>
            </c:ext>
          </c:extLst>
        </c:ser>
        <c:ser>
          <c:idx val="2"/>
          <c:order val="3"/>
          <c:tx>
            <c:v>Podiel pridanej hodnoty 2022</c:v>
          </c:tx>
          <c:spPr>
            <a:solidFill>
              <a:srgbClr val="0CC0DF">
                <a:alpha val="49000"/>
              </a:srgbClr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F65959">
                  <a:alpha val="48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2818-48D1-9849-4359B64C6FEA}"/>
              </c:ext>
            </c:extLst>
          </c:dPt>
          <c:dPt>
            <c:idx val="22"/>
            <c:invertIfNegative val="0"/>
            <c:bubble3D val="0"/>
            <c:spPr>
              <a:solidFill>
                <a:srgbClr val="0CC0DF">
                  <a:alpha val="49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2818-48D1-9849-4359B64C6FEA}"/>
              </c:ext>
            </c:extLst>
          </c:dPt>
          <c:dLbls>
            <c:dLbl>
              <c:idx val="21"/>
              <c:layout>
                <c:manualLayout>
                  <c:x val="2.2289324203485735E-3"/>
                  <c:y val="4.425654578705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818-48D1-9849-4359B64C6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44546A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23'!$M$10:$M$35</c:f>
              <c:strCache>
                <c:ptCount val="26"/>
                <c:pt idx="0">
                  <c:v>Chorvátsko</c:v>
                </c:pt>
                <c:pt idx="1">
                  <c:v>Taliansko</c:v>
                </c:pt>
                <c:pt idx="2">
                  <c:v>Rumunsko</c:v>
                </c:pt>
                <c:pt idx="3">
                  <c:v>Nemecko</c:v>
                </c:pt>
                <c:pt idx="4">
                  <c:v>Španielsko</c:v>
                </c:pt>
                <c:pt idx="5">
                  <c:v>Grécko</c:v>
                </c:pt>
                <c:pt idx="6">
                  <c:v>Rakúsko</c:v>
                </c:pt>
                <c:pt idx="7">
                  <c:v>Francúzsko</c:v>
                </c:pt>
                <c:pt idx="8">
                  <c:v>Írsko</c:v>
                </c:pt>
                <c:pt idx="9">
                  <c:v>Maďarsko</c:v>
                </c:pt>
                <c:pt idx="10">
                  <c:v>Litva</c:v>
                </c:pt>
                <c:pt idx="11">
                  <c:v>Malta</c:v>
                </c:pt>
                <c:pt idx="12">
                  <c:v>Bulharsko</c:v>
                </c:pt>
                <c:pt idx="13">
                  <c:v>Cyprus</c:v>
                </c:pt>
                <c:pt idx="14">
                  <c:v>Česko</c:v>
                </c:pt>
                <c:pt idx="15">
                  <c:v>Slovinsko</c:v>
                </c:pt>
                <c:pt idx="16">
                  <c:v>Lotyšsko</c:v>
                </c:pt>
                <c:pt idx="17">
                  <c:v>Holandsko</c:v>
                </c:pt>
                <c:pt idx="18">
                  <c:v>Poľsko</c:v>
                </c:pt>
                <c:pt idx="19">
                  <c:v>Švédsko</c:v>
                </c:pt>
                <c:pt idx="20">
                  <c:v>Fínsko</c:v>
                </c:pt>
                <c:pt idx="21">
                  <c:v>Slovensko</c:v>
                </c:pt>
                <c:pt idx="22">
                  <c:v>Portugalsko</c:v>
                </c:pt>
                <c:pt idx="23">
                  <c:v>Estónsko</c:v>
                </c:pt>
                <c:pt idx="24">
                  <c:v>Belgicko</c:v>
                </c:pt>
                <c:pt idx="25">
                  <c:v>Dánsko</c:v>
                </c:pt>
              </c:strCache>
            </c:strRef>
          </c:cat>
          <c:val>
            <c:numRef>
              <c:f>'Graf 23'!$O$10:$O$35</c:f>
              <c:numCache>
                <c:formatCode>0.0%</c:formatCode>
                <c:ptCount val="26"/>
                <c:pt idx="0">
                  <c:v>0.54204801513339085</c:v>
                </c:pt>
                <c:pt idx="1">
                  <c:v>0.49607810461835505</c:v>
                </c:pt>
                <c:pt idx="2">
                  <c:v>0.48306831403401851</c:v>
                </c:pt>
                <c:pt idx="3">
                  <c:v>0.46752718638909657</c:v>
                </c:pt>
                <c:pt idx="4">
                  <c:v>0.45461729160210723</c:v>
                </c:pt>
                <c:pt idx="5">
                  <c:v>0.44515775917578881</c:v>
                </c:pt>
                <c:pt idx="6">
                  <c:v>0.42661702147817598</c:v>
                </c:pt>
                <c:pt idx="7">
                  <c:v>0.4089548517054194</c:v>
                </c:pt>
                <c:pt idx="8">
                  <c:v>0.40807737688162754</c:v>
                </c:pt>
                <c:pt idx="9">
                  <c:v>0.39278574601764293</c:v>
                </c:pt>
                <c:pt idx="10">
                  <c:v>0.38769040294139712</c:v>
                </c:pt>
                <c:pt idx="11">
                  <c:v>0.37446808510638296</c:v>
                </c:pt>
                <c:pt idx="12">
                  <c:v>0.37063481589019404</c:v>
                </c:pt>
                <c:pt idx="13">
                  <c:v>0.36982904867545346</c:v>
                </c:pt>
                <c:pt idx="14">
                  <c:v>0.36961744301288407</c:v>
                </c:pt>
                <c:pt idx="15">
                  <c:v>0.36612978524743234</c:v>
                </c:pt>
                <c:pt idx="16">
                  <c:v>0.36267095736122285</c:v>
                </c:pt>
                <c:pt idx="17">
                  <c:v>0.35745857605911552</c:v>
                </c:pt>
                <c:pt idx="18">
                  <c:v>0.3534125198703279</c:v>
                </c:pt>
                <c:pt idx="19">
                  <c:v>0.34005954959854717</c:v>
                </c:pt>
                <c:pt idx="20">
                  <c:v>0.32888432580424365</c:v>
                </c:pt>
                <c:pt idx="21">
                  <c:v>0.32646729732478891</c:v>
                </c:pt>
                <c:pt idx="22">
                  <c:v>0.31400195177489526</c:v>
                </c:pt>
                <c:pt idx="23">
                  <c:v>0.28600170710888917</c:v>
                </c:pt>
                <c:pt idx="24">
                  <c:v>0.27117242767584976</c:v>
                </c:pt>
                <c:pt idx="25">
                  <c:v>0.20685384299791768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2818-48D1-9849-4359B64C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527055"/>
        <c:axId val="1864529551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</c:valAx>
      <c:valAx>
        <c:axId val="1864529551"/>
        <c:scaling>
          <c:orientation val="minMax"/>
          <c:min val="-0.1"/>
        </c:scaling>
        <c:delete val="1"/>
        <c:axPos val="r"/>
        <c:numFmt formatCode="0.0%" sourceLinked="1"/>
        <c:majorTickMark val="out"/>
        <c:minorTickMark val="none"/>
        <c:tickLblPos val="nextTo"/>
        <c:crossAx val="1864527055"/>
        <c:crosses val="max"/>
        <c:crossBetween val="between"/>
      </c:valAx>
      <c:catAx>
        <c:axId val="18645270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5295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076230054576516"/>
          <c:y val="2.6475187325374652E-2"/>
          <c:w val="0.15863484848484849"/>
          <c:h val="0.95963027777777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4546A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rgbClr val="44546A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32118055555554E-2"/>
          <c:y val="3.0055555555555554E-2"/>
          <c:w val="0.91770021529626911"/>
          <c:h val="0.68896770833333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24'!$N$8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7E0-463F-A33F-315B1F50F212}"/>
              </c:ext>
            </c:extLst>
          </c:dPt>
          <c:cat>
            <c:strRef>
              <c:f>'Graf 24'!$M$9:$M$34</c:f>
              <c:strCache>
                <c:ptCount val="26"/>
                <c:pt idx="0">
                  <c:v>Česko</c:v>
                </c:pt>
                <c:pt idx="1">
                  <c:v>Estónsko</c:v>
                </c:pt>
                <c:pt idx="2">
                  <c:v>Dánsko</c:v>
                </c:pt>
                <c:pt idx="3">
                  <c:v>Slovensko</c:v>
                </c:pt>
                <c:pt idx="4">
                  <c:v>Lotyšsko</c:v>
                </c:pt>
                <c:pt idx="5">
                  <c:v>Švédsko</c:v>
                </c:pt>
                <c:pt idx="6">
                  <c:v>Nemecko</c:v>
                </c:pt>
                <c:pt idx="7">
                  <c:v>Litva</c:v>
                </c:pt>
                <c:pt idx="8">
                  <c:v>Holandsko</c:v>
                </c:pt>
                <c:pt idx="9">
                  <c:v>Portugalsko</c:v>
                </c:pt>
                <c:pt idx="10">
                  <c:v>Taliansko</c:v>
                </c:pt>
                <c:pt idx="11">
                  <c:v>Cyprus</c:v>
                </c:pt>
                <c:pt idx="12">
                  <c:v>Poľsko</c:v>
                </c:pt>
                <c:pt idx="13">
                  <c:v>Bulharsko</c:v>
                </c:pt>
                <c:pt idx="14">
                  <c:v>Francúzsko</c:v>
                </c:pt>
                <c:pt idx="15">
                  <c:v>Maďarsko</c:v>
                </c:pt>
                <c:pt idx="16">
                  <c:v>Belgicko</c:v>
                </c:pt>
                <c:pt idx="17">
                  <c:v>Španielsko</c:v>
                </c:pt>
                <c:pt idx="18">
                  <c:v>Chorvátsko</c:v>
                </c:pt>
                <c:pt idx="19">
                  <c:v>Írsko</c:v>
                </c:pt>
                <c:pt idx="20">
                  <c:v>Rakúsko</c:v>
                </c:pt>
                <c:pt idx="21">
                  <c:v>Fínsko</c:v>
                </c:pt>
                <c:pt idx="22">
                  <c:v>Malta</c:v>
                </c:pt>
                <c:pt idx="23">
                  <c:v>Rumunsko</c:v>
                </c:pt>
                <c:pt idx="24">
                  <c:v>Slovinsko</c:v>
                </c:pt>
                <c:pt idx="25">
                  <c:v>Grécko</c:v>
                </c:pt>
              </c:strCache>
            </c:strRef>
          </c:cat>
          <c:val>
            <c:numRef>
              <c:f>'Graf 24'!$N$9:$N$34</c:f>
              <c:numCache>
                <c:formatCode>0.0%</c:formatCode>
                <c:ptCount val="26"/>
                <c:pt idx="0">
                  <c:v>0.37802756937774201</c:v>
                </c:pt>
                <c:pt idx="1">
                  <c:v>0.38578938443276239</c:v>
                </c:pt>
                <c:pt idx="2">
                  <c:v>0.5617214043035107</c:v>
                </c:pt>
                <c:pt idx="3">
                  <c:v>0.36760443307757884</c:v>
                </c:pt>
                <c:pt idx="4">
                  <c:v>0.38243856993129144</c:v>
                </c:pt>
                <c:pt idx="5">
                  <c:v>0.30999439623184455</c:v>
                </c:pt>
                <c:pt idx="6">
                  <c:v>0.36954633204633203</c:v>
                </c:pt>
                <c:pt idx="7">
                  <c:v>0.32219178082191785</c:v>
                </c:pt>
                <c:pt idx="8">
                  <c:v>0.25533703143385444</c:v>
                </c:pt>
                <c:pt idx="9">
                  <c:v>0.26983832494036575</c:v>
                </c:pt>
                <c:pt idx="10">
                  <c:v>0.2518822944394068</c:v>
                </c:pt>
                <c:pt idx="11">
                  <c:v>0.23985680190930789</c:v>
                </c:pt>
                <c:pt idx="12">
                  <c:v>0.23528919705179802</c:v>
                </c:pt>
                <c:pt idx="13">
                  <c:v>0.27984733645111004</c:v>
                </c:pt>
                <c:pt idx="14">
                  <c:v>0.27609847304456214</c:v>
                </c:pt>
                <c:pt idx="15">
                  <c:v>0.26818426409002644</c:v>
                </c:pt>
                <c:pt idx="16">
                  <c:v>0.19494458623221339</c:v>
                </c:pt>
                <c:pt idx="17">
                  <c:v>0.16891708508617181</c:v>
                </c:pt>
                <c:pt idx="18">
                  <c:v>0.2543193327375633</c:v>
                </c:pt>
                <c:pt idx="19">
                  <c:v>0.27795499978733362</c:v>
                </c:pt>
                <c:pt idx="20">
                  <c:v>0.17310708317264428</c:v>
                </c:pt>
                <c:pt idx="21">
                  <c:v>0.21074727120067172</c:v>
                </c:pt>
                <c:pt idx="22">
                  <c:v>0.14842903575297942</c:v>
                </c:pt>
                <c:pt idx="23">
                  <c:v>0.14184627094991753</c:v>
                </c:pt>
                <c:pt idx="24">
                  <c:v>0.13810459121041002</c:v>
                </c:pt>
                <c:pt idx="25">
                  <c:v>0.11535922301609423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8-4A39-BDA8-3C847AF810E1}"/>
            </c:ext>
          </c:extLst>
        </c:ser>
        <c:ser>
          <c:idx val="1"/>
          <c:order val="1"/>
          <c:tx>
            <c:strRef>
              <c:f>'Graf 24'!$O$8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E0-463F-A33F-315B1F50F212}"/>
              </c:ext>
            </c:extLst>
          </c:dPt>
          <c:cat>
            <c:strRef>
              <c:f>'Graf 24'!$M$9:$M$34</c:f>
              <c:strCache>
                <c:ptCount val="26"/>
                <c:pt idx="0">
                  <c:v>Česko</c:v>
                </c:pt>
                <c:pt idx="1">
                  <c:v>Estónsko</c:v>
                </c:pt>
                <c:pt idx="2">
                  <c:v>Dánsko</c:v>
                </c:pt>
                <c:pt idx="3">
                  <c:v>Slovensko</c:v>
                </c:pt>
                <c:pt idx="4">
                  <c:v>Lotyšsko</c:v>
                </c:pt>
                <c:pt idx="5">
                  <c:v>Švédsko</c:v>
                </c:pt>
                <c:pt idx="6">
                  <c:v>Nemecko</c:v>
                </c:pt>
                <c:pt idx="7">
                  <c:v>Litva</c:v>
                </c:pt>
                <c:pt idx="8">
                  <c:v>Holandsko</c:v>
                </c:pt>
                <c:pt idx="9">
                  <c:v>Portugalsko</c:v>
                </c:pt>
                <c:pt idx="10">
                  <c:v>Taliansko</c:v>
                </c:pt>
                <c:pt idx="11">
                  <c:v>Cyprus</c:v>
                </c:pt>
                <c:pt idx="12">
                  <c:v>Poľsko</c:v>
                </c:pt>
                <c:pt idx="13">
                  <c:v>Bulharsko</c:v>
                </c:pt>
                <c:pt idx="14">
                  <c:v>Francúzsko</c:v>
                </c:pt>
                <c:pt idx="15">
                  <c:v>Maďarsko</c:v>
                </c:pt>
                <c:pt idx="16">
                  <c:v>Belgicko</c:v>
                </c:pt>
                <c:pt idx="17">
                  <c:v>Španielsko</c:v>
                </c:pt>
                <c:pt idx="18">
                  <c:v>Chorvátsko</c:v>
                </c:pt>
                <c:pt idx="19">
                  <c:v>Írsko</c:v>
                </c:pt>
                <c:pt idx="20">
                  <c:v>Rakúsko</c:v>
                </c:pt>
                <c:pt idx="21">
                  <c:v>Fínsko</c:v>
                </c:pt>
                <c:pt idx="22">
                  <c:v>Malta</c:v>
                </c:pt>
                <c:pt idx="23">
                  <c:v>Rumunsko</c:v>
                </c:pt>
                <c:pt idx="24">
                  <c:v>Slovinsko</c:v>
                </c:pt>
                <c:pt idx="25">
                  <c:v>Grécko</c:v>
                </c:pt>
              </c:strCache>
            </c:strRef>
          </c:cat>
          <c:val>
            <c:numRef>
              <c:f>'Graf 24'!$O$9:$O$34</c:f>
              <c:numCache>
                <c:formatCode>0.0%</c:formatCode>
                <c:ptCount val="26"/>
                <c:pt idx="0">
                  <c:v>0.44744230311682132</c:v>
                </c:pt>
                <c:pt idx="1">
                  <c:v>0.52288667404946476</c:v>
                </c:pt>
                <c:pt idx="2">
                  <c:v>0.5173424849231999</c:v>
                </c:pt>
                <c:pt idx="3">
                  <c:v>0.37688676798589138</c:v>
                </c:pt>
                <c:pt idx="4">
                  <c:v>0.39604999522946288</c:v>
                </c:pt>
                <c:pt idx="5">
                  <c:v>0.3065670048051255</c:v>
                </c:pt>
                <c:pt idx="6">
                  <c:v>0.34655685395196412</c:v>
                </c:pt>
                <c:pt idx="7">
                  <c:v>0.40924696726939802</c:v>
                </c:pt>
                <c:pt idx="8">
                  <c:v>0.27168127739511583</c:v>
                </c:pt>
                <c:pt idx="9">
                  <c:v>0.30885942660221122</c:v>
                </c:pt>
                <c:pt idx="10">
                  <c:v>0.27188415890426859</c:v>
                </c:pt>
                <c:pt idx="11">
                  <c:v>0.26901521216973578</c:v>
                </c:pt>
                <c:pt idx="12">
                  <c:v>0.22022574487509336</c:v>
                </c:pt>
                <c:pt idx="13">
                  <c:v>0.33258013662637936</c:v>
                </c:pt>
                <c:pt idx="14">
                  <c:v>0.25572264422089919</c:v>
                </c:pt>
                <c:pt idx="15">
                  <c:v>0.25502803895939624</c:v>
                </c:pt>
                <c:pt idx="16">
                  <c:v>0.23818620913383554</c:v>
                </c:pt>
                <c:pt idx="17">
                  <c:v>0.17760163949248065</c:v>
                </c:pt>
                <c:pt idx="18">
                  <c:v>0.25520298047276468</c:v>
                </c:pt>
                <c:pt idx="19">
                  <c:v>0.24968231617268263</c:v>
                </c:pt>
                <c:pt idx="20">
                  <c:v>0.18207488693496179</c:v>
                </c:pt>
                <c:pt idx="21">
                  <c:v>0.17085427135678391</c:v>
                </c:pt>
                <c:pt idx="22">
                  <c:v>0.21658986175115208</c:v>
                </c:pt>
                <c:pt idx="23">
                  <c:v>0.17144892253064437</c:v>
                </c:pt>
                <c:pt idx="24">
                  <c:v>0.11620231045529561</c:v>
                </c:pt>
                <c:pt idx="25">
                  <c:v>0.13035219143036597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78-4A39-BDA8-3C847AF810E1}"/>
            </c:ext>
          </c:extLst>
        </c:ser>
        <c:ser>
          <c:idx val="2"/>
          <c:order val="2"/>
          <c:tx>
            <c:strRef>
              <c:f>'Graf 24'!$P$8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E0-463F-A33F-315B1F50F212}"/>
              </c:ext>
            </c:extLst>
          </c:dPt>
          <c:dLbls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0-463F-A33F-315B1F50F2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24'!$M$9:$M$34</c:f>
              <c:strCache>
                <c:ptCount val="26"/>
                <c:pt idx="0">
                  <c:v>Česko</c:v>
                </c:pt>
                <c:pt idx="1">
                  <c:v>Estónsko</c:v>
                </c:pt>
                <c:pt idx="2">
                  <c:v>Dánsko</c:v>
                </c:pt>
                <c:pt idx="3">
                  <c:v>Slovensko</c:v>
                </c:pt>
                <c:pt idx="4">
                  <c:v>Lotyšsko</c:v>
                </c:pt>
                <c:pt idx="5">
                  <c:v>Švédsko</c:v>
                </c:pt>
                <c:pt idx="6">
                  <c:v>Nemecko</c:v>
                </c:pt>
                <c:pt idx="7">
                  <c:v>Litva</c:v>
                </c:pt>
                <c:pt idx="8">
                  <c:v>Holandsko</c:v>
                </c:pt>
                <c:pt idx="9">
                  <c:v>Portugalsko</c:v>
                </c:pt>
                <c:pt idx="10">
                  <c:v>Taliansko</c:v>
                </c:pt>
                <c:pt idx="11">
                  <c:v>Cyprus</c:v>
                </c:pt>
                <c:pt idx="12">
                  <c:v>Poľsko</c:v>
                </c:pt>
                <c:pt idx="13">
                  <c:v>Bulharsko</c:v>
                </c:pt>
                <c:pt idx="14">
                  <c:v>Francúzsko</c:v>
                </c:pt>
                <c:pt idx="15">
                  <c:v>Maďarsko</c:v>
                </c:pt>
                <c:pt idx="16">
                  <c:v>Belgicko</c:v>
                </c:pt>
                <c:pt idx="17">
                  <c:v>Španielsko</c:v>
                </c:pt>
                <c:pt idx="18">
                  <c:v>Chorvátsko</c:v>
                </c:pt>
                <c:pt idx="19">
                  <c:v>Írsko</c:v>
                </c:pt>
                <c:pt idx="20">
                  <c:v>Rakúsko</c:v>
                </c:pt>
                <c:pt idx="21">
                  <c:v>Fínsko</c:v>
                </c:pt>
                <c:pt idx="22">
                  <c:v>Malta</c:v>
                </c:pt>
                <c:pt idx="23">
                  <c:v>Rumunsko</c:v>
                </c:pt>
                <c:pt idx="24">
                  <c:v>Slovinsko</c:v>
                </c:pt>
                <c:pt idx="25">
                  <c:v>Grécko</c:v>
                </c:pt>
              </c:strCache>
            </c:strRef>
          </c:cat>
          <c:val>
            <c:numRef>
              <c:f>'Graf 24'!$P$9:$P$34</c:f>
              <c:numCache>
                <c:formatCode>0.0%</c:formatCode>
                <c:ptCount val="26"/>
                <c:pt idx="0">
                  <c:v>0.50961405130575455</c:v>
                </c:pt>
                <c:pt idx="1">
                  <c:v>0.48387622149837139</c:v>
                </c:pt>
                <c:pt idx="2">
                  <c:v>0.47375662304967658</c:v>
                </c:pt>
                <c:pt idx="3">
                  <c:v>0.43546138834680792</c:v>
                </c:pt>
                <c:pt idx="4">
                  <c:v>0.3460200086994345</c:v>
                </c:pt>
                <c:pt idx="5">
                  <c:v>0.33809510136105209</c:v>
                </c:pt>
                <c:pt idx="6">
                  <c:v>0.32212471849033159</c:v>
                </c:pt>
                <c:pt idx="7">
                  <c:v>0.30731936190178294</c:v>
                </c:pt>
                <c:pt idx="8">
                  <c:v>0.29978797516280481</c:v>
                </c:pt>
                <c:pt idx="9">
                  <c:v>0.29193482425364303</c:v>
                </c:pt>
                <c:pt idx="10">
                  <c:v>0.29184559271570032</c:v>
                </c:pt>
                <c:pt idx="11">
                  <c:v>0.27647494445815846</c:v>
                </c:pt>
                <c:pt idx="12">
                  <c:v>0.25475750094801769</c:v>
                </c:pt>
                <c:pt idx="13">
                  <c:v>0.24504655433486905</c:v>
                </c:pt>
                <c:pt idx="14">
                  <c:v>0.24307426170764859</c:v>
                </c:pt>
                <c:pt idx="15">
                  <c:v>0.23395900268680833</c:v>
                </c:pt>
                <c:pt idx="16">
                  <c:v>0.23394396882383625</c:v>
                </c:pt>
                <c:pt idx="17">
                  <c:v>0.22065432320690276</c:v>
                </c:pt>
                <c:pt idx="18">
                  <c:v>0.21529612933312606</c:v>
                </c:pt>
                <c:pt idx="19">
                  <c:v>0.20272279527924916</c:v>
                </c:pt>
                <c:pt idx="20">
                  <c:v>0.17770937955613156</c:v>
                </c:pt>
                <c:pt idx="21">
                  <c:v>0.16191879502292075</c:v>
                </c:pt>
                <c:pt idx="22">
                  <c:v>0.15306859205776172</c:v>
                </c:pt>
                <c:pt idx="23">
                  <c:v>0.15221169722777439</c:v>
                </c:pt>
                <c:pt idx="24">
                  <c:v>0.13527941844616084</c:v>
                </c:pt>
                <c:pt idx="25">
                  <c:v>0.12846525009740162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78-4A39-BDA8-3C847AF8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395138888888881E-2"/>
          <c:y val="0.92928194444444445"/>
          <c:w val="0.8904602430555556"/>
          <c:h val="5.3660965650455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41840277777765E-2"/>
          <c:y val="3.8875000000000007E-2"/>
          <c:w val="0.91770021529626911"/>
          <c:h val="0.7022027777777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24'!$N$8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A06-4567-BDA8-12EDE56F2582}"/>
              </c:ext>
            </c:extLst>
          </c:dPt>
          <c:cat>
            <c:strRef>
              <c:f>'Graf 24'!$M$36:$M$61</c:f>
              <c:strCache>
                <c:ptCount val="26"/>
                <c:pt idx="0">
                  <c:v>Cyprus</c:v>
                </c:pt>
                <c:pt idx="1">
                  <c:v>Dánsko</c:v>
                </c:pt>
                <c:pt idx="2">
                  <c:v>Nemecko</c:v>
                </c:pt>
                <c:pt idx="3">
                  <c:v>Bulharsko</c:v>
                </c:pt>
                <c:pt idx="4">
                  <c:v>Chorvátsko</c:v>
                </c:pt>
                <c:pt idx="5">
                  <c:v>Slovinsko</c:v>
                </c:pt>
                <c:pt idx="6">
                  <c:v>Estónsko</c:v>
                </c:pt>
                <c:pt idx="7">
                  <c:v>Lotyšsko</c:v>
                </c:pt>
                <c:pt idx="8">
                  <c:v>Fínsko</c:v>
                </c:pt>
                <c:pt idx="9">
                  <c:v>Francúzsko</c:v>
                </c:pt>
                <c:pt idx="10">
                  <c:v>Belgicko</c:v>
                </c:pt>
                <c:pt idx="11">
                  <c:v>Maďarsko</c:v>
                </c:pt>
                <c:pt idx="12">
                  <c:v>Slovensko</c:v>
                </c:pt>
                <c:pt idx="13">
                  <c:v>Malta</c:v>
                </c:pt>
                <c:pt idx="14">
                  <c:v>Poľsko</c:v>
                </c:pt>
                <c:pt idx="15">
                  <c:v>Švédsko</c:v>
                </c:pt>
                <c:pt idx="16">
                  <c:v>Česko</c:v>
                </c:pt>
                <c:pt idx="17">
                  <c:v>Taliansko</c:v>
                </c:pt>
                <c:pt idx="18">
                  <c:v>Rakúsko</c:v>
                </c:pt>
                <c:pt idx="19">
                  <c:v>Španielsko</c:v>
                </c:pt>
                <c:pt idx="20">
                  <c:v>Litva</c:v>
                </c:pt>
                <c:pt idx="21">
                  <c:v>Portugalsko</c:v>
                </c:pt>
                <c:pt idx="22">
                  <c:v>Holandsko</c:v>
                </c:pt>
                <c:pt idx="23">
                  <c:v>Grécko</c:v>
                </c:pt>
                <c:pt idx="24">
                  <c:v>Írsko</c:v>
                </c:pt>
                <c:pt idx="25">
                  <c:v>Rumunsko</c:v>
                </c:pt>
              </c:strCache>
            </c:strRef>
          </c:cat>
          <c:val>
            <c:numRef>
              <c:f>'Graf 24'!$N$36:$N$61</c:f>
              <c:numCache>
                <c:formatCode>0.0%</c:formatCode>
                <c:ptCount val="26"/>
                <c:pt idx="0">
                  <c:v>0.86274509803921573</c:v>
                </c:pt>
                <c:pt idx="1">
                  <c:v>0.58596482524247751</c:v>
                </c:pt>
                <c:pt idx="2">
                  <c:v>0.73272618829142966</c:v>
                </c:pt>
                <c:pt idx="3">
                  <c:v>0.48685054522129567</c:v>
                </c:pt>
                <c:pt idx="4">
                  <c:v>0.56112656467315714</c:v>
                </c:pt>
                <c:pt idx="5">
                  <c:v>0.60230326295585412</c:v>
                </c:pt>
                <c:pt idx="6">
                  <c:v>0.61678064176749081</c:v>
                </c:pt>
                <c:pt idx="7">
                  <c:v>0.51187137782763137</c:v>
                </c:pt>
                <c:pt idx="8">
                  <c:v>0.6342769701606733</c:v>
                </c:pt>
                <c:pt idx="9">
                  <c:v>0.54995775001712832</c:v>
                </c:pt>
                <c:pt idx="10">
                  <c:v>0.59112626287761905</c:v>
                </c:pt>
                <c:pt idx="11">
                  <c:v>0.57967568595748731</c:v>
                </c:pt>
                <c:pt idx="12">
                  <c:v>0.52876016260162595</c:v>
                </c:pt>
                <c:pt idx="13">
                  <c:v>0.43481095176010431</c:v>
                </c:pt>
                <c:pt idx="14">
                  <c:v>0.3952703194353489</c:v>
                </c:pt>
                <c:pt idx="15">
                  <c:v>0.5181330472103004</c:v>
                </c:pt>
                <c:pt idx="16">
                  <c:v>0.47172426538532619</c:v>
                </c:pt>
                <c:pt idx="17">
                  <c:v>0.50264895506230323</c:v>
                </c:pt>
                <c:pt idx="18">
                  <c:v>0.53275611742625451</c:v>
                </c:pt>
                <c:pt idx="19">
                  <c:v>0.46546374918354017</c:v>
                </c:pt>
                <c:pt idx="20">
                  <c:v>0.38072757567342402</c:v>
                </c:pt>
                <c:pt idx="21">
                  <c:v>0.43918322868558979</c:v>
                </c:pt>
                <c:pt idx="22">
                  <c:v>0.41427586206896549</c:v>
                </c:pt>
                <c:pt idx="23">
                  <c:v>0.38871072501420795</c:v>
                </c:pt>
                <c:pt idx="24">
                  <c:v>0.19843626400082542</c:v>
                </c:pt>
                <c:pt idx="25">
                  <c:v>0.14024477479938091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D9-41CD-A841-2B63BDD72CD8}"/>
            </c:ext>
          </c:extLst>
        </c:ser>
        <c:ser>
          <c:idx val="1"/>
          <c:order val="1"/>
          <c:tx>
            <c:strRef>
              <c:f>'Graf 24'!$O$8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6-4567-BDA8-12EDE56F2582}"/>
              </c:ext>
            </c:extLst>
          </c:dPt>
          <c:cat>
            <c:strRef>
              <c:f>'Graf 24'!$M$36:$M$61</c:f>
              <c:strCache>
                <c:ptCount val="26"/>
                <c:pt idx="0">
                  <c:v>Cyprus</c:v>
                </c:pt>
                <c:pt idx="1">
                  <c:v>Dánsko</c:v>
                </c:pt>
                <c:pt idx="2">
                  <c:v>Nemecko</c:v>
                </c:pt>
                <c:pt idx="3">
                  <c:v>Bulharsko</c:v>
                </c:pt>
                <c:pt idx="4">
                  <c:v>Chorvátsko</c:v>
                </c:pt>
                <c:pt idx="5">
                  <c:v>Slovinsko</c:v>
                </c:pt>
                <c:pt idx="6">
                  <c:v>Estónsko</c:v>
                </c:pt>
                <c:pt idx="7">
                  <c:v>Lotyšsko</c:v>
                </c:pt>
                <c:pt idx="8">
                  <c:v>Fínsko</c:v>
                </c:pt>
                <c:pt idx="9">
                  <c:v>Francúzsko</c:v>
                </c:pt>
                <c:pt idx="10">
                  <c:v>Belgicko</c:v>
                </c:pt>
                <c:pt idx="11">
                  <c:v>Maďarsko</c:v>
                </c:pt>
                <c:pt idx="12">
                  <c:v>Slovensko</c:v>
                </c:pt>
                <c:pt idx="13">
                  <c:v>Malta</c:v>
                </c:pt>
                <c:pt idx="14">
                  <c:v>Poľsko</c:v>
                </c:pt>
                <c:pt idx="15">
                  <c:v>Švédsko</c:v>
                </c:pt>
                <c:pt idx="16">
                  <c:v>Česko</c:v>
                </c:pt>
                <c:pt idx="17">
                  <c:v>Taliansko</c:v>
                </c:pt>
                <c:pt idx="18">
                  <c:v>Rakúsko</c:v>
                </c:pt>
                <c:pt idx="19">
                  <c:v>Španielsko</c:v>
                </c:pt>
                <c:pt idx="20">
                  <c:v>Litva</c:v>
                </c:pt>
                <c:pt idx="21">
                  <c:v>Portugalsko</c:v>
                </c:pt>
                <c:pt idx="22">
                  <c:v>Holandsko</c:v>
                </c:pt>
                <c:pt idx="23">
                  <c:v>Grécko</c:v>
                </c:pt>
                <c:pt idx="24">
                  <c:v>Írsko</c:v>
                </c:pt>
                <c:pt idx="25">
                  <c:v>Rumunsko</c:v>
                </c:pt>
              </c:strCache>
            </c:strRef>
          </c:cat>
          <c:val>
            <c:numRef>
              <c:f>'Graf 24'!$O$36:$O$61</c:f>
              <c:numCache>
                <c:formatCode>0.0%</c:formatCode>
                <c:ptCount val="26"/>
                <c:pt idx="0">
                  <c:v>0.72231404958677681</c:v>
                </c:pt>
                <c:pt idx="1">
                  <c:v>0.66415564978797703</c:v>
                </c:pt>
                <c:pt idx="2">
                  <c:v>0.7301597430497947</c:v>
                </c:pt>
                <c:pt idx="3">
                  <c:v>0.54091203104786545</c:v>
                </c:pt>
                <c:pt idx="4">
                  <c:v>0.58488619511251527</c:v>
                </c:pt>
                <c:pt idx="5">
                  <c:v>0.60123476333702708</c:v>
                </c:pt>
                <c:pt idx="6">
                  <c:v>0.60721769499417932</c:v>
                </c:pt>
                <c:pt idx="7">
                  <c:v>0.57145242070116864</c:v>
                </c:pt>
                <c:pt idx="8">
                  <c:v>0.61600292290829373</c:v>
                </c:pt>
                <c:pt idx="9">
                  <c:v>0.57936667785610385</c:v>
                </c:pt>
                <c:pt idx="10">
                  <c:v>0.61687228292797558</c:v>
                </c:pt>
                <c:pt idx="11">
                  <c:v>0.58827818056624415</c:v>
                </c:pt>
                <c:pt idx="12">
                  <c:v>0.58248527048741294</c:v>
                </c:pt>
                <c:pt idx="13">
                  <c:v>0.53169014084507038</c:v>
                </c:pt>
                <c:pt idx="14">
                  <c:v>0.4701242097641129</c:v>
                </c:pt>
                <c:pt idx="15">
                  <c:v>0.50834257915848768</c:v>
                </c:pt>
                <c:pt idx="16">
                  <c:v>0.51098153047856354</c:v>
                </c:pt>
                <c:pt idx="17">
                  <c:v>0.50410273617423662</c:v>
                </c:pt>
                <c:pt idx="18">
                  <c:v>0.52832181259600619</c:v>
                </c:pt>
                <c:pt idx="19">
                  <c:v>0.51448117651878256</c:v>
                </c:pt>
                <c:pt idx="20">
                  <c:v>0.41501388978616188</c:v>
                </c:pt>
                <c:pt idx="21">
                  <c:v>0.45737543398705077</c:v>
                </c:pt>
                <c:pt idx="22">
                  <c:v>0.41834658775661182</c:v>
                </c:pt>
                <c:pt idx="23">
                  <c:v>0.41052037519947066</c:v>
                </c:pt>
                <c:pt idx="24">
                  <c:v>0.23996765965199965</c:v>
                </c:pt>
                <c:pt idx="25">
                  <c:v>0.17398285863390939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D9-41CD-A841-2B63BDD72CD8}"/>
            </c:ext>
          </c:extLst>
        </c:ser>
        <c:ser>
          <c:idx val="2"/>
          <c:order val="2"/>
          <c:tx>
            <c:strRef>
              <c:f>'Graf 24'!$P$8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A06-4567-BDA8-12EDE56F2582}"/>
              </c:ext>
            </c:extLst>
          </c:dPt>
          <c:dLbls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6-4567-BDA8-12EDE56F2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24'!$M$36:$M$61</c:f>
              <c:strCache>
                <c:ptCount val="26"/>
                <c:pt idx="0">
                  <c:v>Cyprus</c:v>
                </c:pt>
                <c:pt idx="1">
                  <c:v>Dánsko</c:v>
                </c:pt>
                <c:pt idx="2">
                  <c:v>Nemecko</c:v>
                </c:pt>
                <c:pt idx="3">
                  <c:v>Bulharsko</c:v>
                </c:pt>
                <c:pt idx="4">
                  <c:v>Chorvátsko</c:v>
                </c:pt>
                <c:pt idx="5">
                  <c:v>Slovinsko</c:v>
                </c:pt>
                <c:pt idx="6">
                  <c:v>Estónsko</c:v>
                </c:pt>
                <c:pt idx="7">
                  <c:v>Lotyšsko</c:v>
                </c:pt>
                <c:pt idx="8">
                  <c:v>Fínsko</c:v>
                </c:pt>
                <c:pt idx="9">
                  <c:v>Francúzsko</c:v>
                </c:pt>
                <c:pt idx="10">
                  <c:v>Belgicko</c:v>
                </c:pt>
                <c:pt idx="11">
                  <c:v>Maďarsko</c:v>
                </c:pt>
                <c:pt idx="12">
                  <c:v>Slovensko</c:v>
                </c:pt>
                <c:pt idx="13">
                  <c:v>Malta</c:v>
                </c:pt>
                <c:pt idx="14">
                  <c:v>Poľsko</c:v>
                </c:pt>
                <c:pt idx="15">
                  <c:v>Švédsko</c:v>
                </c:pt>
                <c:pt idx="16">
                  <c:v>Česko</c:v>
                </c:pt>
                <c:pt idx="17">
                  <c:v>Taliansko</c:v>
                </c:pt>
                <c:pt idx="18">
                  <c:v>Rakúsko</c:v>
                </c:pt>
                <c:pt idx="19">
                  <c:v>Španielsko</c:v>
                </c:pt>
                <c:pt idx="20">
                  <c:v>Litva</c:v>
                </c:pt>
                <c:pt idx="21">
                  <c:v>Portugalsko</c:v>
                </c:pt>
                <c:pt idx="22">
                  <c:v>Holandsko</c:v>
                </c:pt>
                <c:pt idx="23">
                  <c:v>Grécko</c:v>
                </c:pt>
                <c:pt idx="24">
                  <c:v>Írsko</c:v>
                </c:pt>
                <c:pt idx="25">
                  <c:v>Rumunsko</c:v>
                </c:pt>
              </c:strCache>
            </c:strRef>
          </c:cat>
          <c:val>
            <c:numRef>
              <c:f>'Graf 24'!$P$36:$P$61</c:f>
              <c:numCache>
                <c:formatCode>0.0%</c:formatCode>
                <c:ptCount val="26"/>
                <c:pt idx="0">
                  <c:v>0.77061310782241021</c:v>
                </c:pt>
                <c:pt idx="1">
                  <c:v>0.72164776517678453</c:v>
                </c:pt>
                <c:pt idx="2">
                  <c:v>0.71879949477736116</c:v>
                </c:pt>
                <c:pt idx="3">
                  <c:v>0.69366852886405961</c:v>
                </c:pt>
                <c:pt idx="4">
                  <c:v>0.66722444525281921</c:v>
                </c:pt>
                <c:pt idx="5">
                  <c:v>0.65647226173541962</c:v>
                </c:pt>
                <c:pt idx="6">
                  <c:v>0.64125183784919138</c:v>
                </c:pt>
                <c:pt idx="7">
                  <c:v>0.62843663575727993</c:v>
                </c:pt>
                <c:pt idx="8">
                  <c:v>0.62410133515919208</c:v>
                </c:pt>
                <c:pt idx="9">
                  <c:v>0.6200450140094621</c:v>
                </c:pt>
                <c:pt idx="10">
                  <c:v>0.60803739921084243</c:v>
                </c:pt>
                <c:pt idx="11">
                  <c:v>0.6042050037195098</c:v>
                </c:pt>
                <c:pt idx="12">
                  <c:v>0.56744321916307605</c:v>
                </c:pt>
                <c:pt idx="13">
                  <c:v>0.56315422191207254</c:v>
                </c:pt>
                <c:pt idx="14">
                  <c:v>0.54685979192651812</c:v>
                </c:pt>
                <c:pt idx="15">
                  <c:v>0.53883624853554757</c:v>
                </c:pt>
                <c:pt idx="16">
                  <c:v>0.53291603198781412</c:v>
                </c:pt>
                <c:pt idx="17">
                  <c:v>0.51029443123625473</c:v>
                </c:pt>
                <c:pt idx="18">
                  <c:v>0.50347961120377294</c:v>
                </c:pt>
                <c:pt idx="19">
                  <c:v>0.49458063012314984</c:v>
                </c:pt>
                <c:pt idx="20">
                  <c:v>0.48179575133899016</c:v>
                </c:pt>
                <c:pt idx="21">
                  <c:v>0.47799585804386707</c:v>
                </c:pt>
                <c:pt idx="22">
                  <c:v>0.43229841663379726</c:v>
                </c:pt>
                <c:pt idx="23">
                  <c:v>0.38826154110176764</c:v>
                </c:pt>
                <c:pt idx="24">
                  <c:v>0.30849141824751586</c:v>
                </c:pt>
                <c:pt idx="25">
                  <c:v>0.26362810606343395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D9-41CD-A841-2B63BDD72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575694444444446E-2"/>
          <c:y val="0.92928194444444445"/>
          <c:w val="0.89266510416666667"/>
          <c:h val="5.3660965650455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65104166666661E-2"/>
          <c:y val="4.3284758559661705E-2"/>
          <c:w val="0.90659166666666668"/>
          <c:h val="0.66781388888888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25'!$N$7</c:f>
              <c:strCache>
                <c:ptCount val="1"/>
                <c:pt idx="0">
                  <c:v>2014-2016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2E4-4FEE-8700-6B31AADB34A1}"/>
              </c:ext>
            </c:extLst>
          </c:dPt>
          <c:cat>
            <c:strRef>
              <c:f>'Graf 25'!$M$8:$M$34</c:f>
              <c:strCache>
                <c:ptCount val="27"/>
                <c:pt idx="0">
                  <c:v>Slovinsko</c:v>
                </c:pt>
                <c:pt idx="1">
                  <c:v>Grécko</c:v>
                </c:pt>
                <c:pt idx="2">
                  <c:v>Fínsko</c:v>
                </c:pt>
                <c:pt idx="3">
                  <c:v>Malta</c:v>
                </c:pt>
                <c:pt idx="4">
                  <c:v>Rakúsko</c:v>
                </c:pt>
                <c:pt idx="5">
                  <c:v>Rumunsko</c:v>
                </c:pt>
                <c:pt idx="6">
                  <c:v>Írsko</c:v>
                </c:pt>
                <c:pt idx="7">
                  <c:v>Poľsko</c:v>
                </c:pt>
                <c:pt idx="8">
                  <c:v>Španielsko</c:v>
                </c:pt>
                <c:pt idx="9">
                  <c:v>Chorvátsko</c:v>
                </c:pt>
                <c:pt idx="10">
                  <c:v>Belgicko</c:v>
                </c:pt>
                <c:pt idx="11">
                  <c:v>Francúzsko</c:v>
                </c:pt>
                <c:pt idx="12">
                  <c:v>Maďarsko</c:v>
                </c:pt>
                <c:pt idx="13">
                  <c:v>Cyprus</c:v>
                </c:pt>
                <c:pt idx="14">
                  <c:v>Bulharsko</c:v>
                </c:pt>
                <c:pt idx="15">
                  <c:v>Taliansko</c:v>
                </c:pt>
                <c:pt idx="16">
                  <c:v>Litva</c:v>
                </c:pt>
                <c:pt idx="17">
                  <c:v>Nemecko</c:v>
                </c:pt>
                <c:pt idx="18">
                  <c:v>Holandsko</c:v>
                </c:pt>
                <c:pt idx="19">
                  <c:v>Portugalsko</c:v>
                </c:pt>
                <c:pt idx="20">
                  <c:v>Švédsko</c:v>
                </c:pt>
                <c:pt idx="21">
                  <c:v>Lotyšsko</c:v>
                </c:pt>
                <c:pt idx="22">
                  <c:v>Luxembursko</c:v>
                </c:pt>
                <c:pt idx="23">
                  <c:v>Slovensko</c:v>
                </c:pt>
                <c:pt idx="24">
                  <c:v>Estónsko</c:v>
                </c:pt>
                <c:pt idx="25">
                  <c:v>Česko</c:v>
                </c:pt>
                <c:pt idx="26">
                  <c:v>Dánsko</c:v>
                </c:pt>
              </c:strCache>
            </c:strRef>
          </c:cat>
          <c:val>
            <c:numRef>
              <c:f>'Graf 25'!$N$8:$N$34</c:f>
              <c:numCache>
                <c:formatCode>#\ ##0.00\ "€"</c:formatCode>
                <c:ptCount val="27"/>
                <c:pt idx="0">
                  <c:v>7.224554405369874</c:v>
                </c:pt>
                <c:pt idx="1">
                  <c:v>8.3303528603270998</c:v>
                </c:pt>
                <c:pt idx="2">
                  <c:v>4.8915500179467397</c:v>
                </c:pt>
                <c:pt idx="3">
                  <c:v>6.7884414878207968</c:v>
                </c:pt>
                <c:pt idx="4">
                  <c:v>5.8806630716027319</c:v>
                </c:pt>
                <c:pt idx="5">
                  <c:v>7.0495987541001579</c:v>
                </c:pt>
                <c:pt idx="6">
                  <c:v>3.7042496304308092</c:v>
                </c:pt>
                <c:pt idx="7">
                  <c:v>4.4767631111192374</c:v>
                </c:pt>
                <c:pt idx="8">
                  <c:v>5.8907384131791281</c:v>
                </c:pt>
                <c:pt idx="9">
                  <c:v>3.9671375264728947</c:v>
                </c:pt>
                <c:pt idx="10">
                  <c:v>4.8864524102461786</c:v>
                </c:pt>
                <c:pt idx="11">
                  <c:v>3.4543151741630709</c:v>
                </c:pt>
                <c:pt idx="12">
                  <c:v>3.8025389668350704</c:v>
                </c:pt>
                <c:pt idx="13">
                  <c:v>4.2756217079482441</c:v>
                </c:pt>
                <c:pt idx="14">
                  <c:v>3.7820738300209102</c:v>
                </c:pt>
                <c:pt idx="15">
                  <c:v>3.8824182670055865</c:v>
                </c:pt>
                <c:pt idx="16">
                  <c:v>2.9575345849182355</c:v>
                </c:pt>
                <c:pt idx="17">
                  <c:v>2.9938574842885215</c:v>
                </c:pt>
                <c:pt idx="18">
                  <c:v>3.9136569768730411</c:v>
                </c:pt>
                <c:pt idx="19">
                  <c:v>3.6328885535657913</c:v>
                </c:pt>
                <c:pt idx="20">
                  <c:v>3.1419361399853587</c:v>
                </c:pt>
                <c:pt idx="21">
                  <c:v>2.540089465936703</c:v>
                </c:pt>
                <c:pt idx="22">
                  <c:v>3.0130829233838252</c:v>
                </c:pt>
                <c:pt idx="23">
                  <c:v>2.9605955826801336</c:v>
                </c:pt>
                <c:pt idx="24">
                  <c:v>2.4818179798838309</c:v>
                </c:pt>
                <c:pt idx="25">
                  <c:v>2.5983069657080273</c:v>
                </c:pt>
                <c:pt idx="26">
                  <c:v>2.0946360556032846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0-44C8-8A31-56C69C15847A}"/>
            </c:ext>
          </c:extLst>
        </c:ser>
        <c:ser>
          <c:idx val="1"/>
          <c:order val="1"/>
          <c:tx>
            <c:strRef>
              <c:f>'Graf 25'!$O$7</c:f>
              <c:strCache>
                <c:ptCount val="1"/>
                <c:pt idx="0">
                  <c:v>2017-2019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E4-4FEE-8700-6B31AADB34A1}"/>
              </c:ext>
            </c:extLst>
          </c:dPt>
          <c:cat>
            <c:strRef>
              <c:f>'Graf 25'!$M$8:$M$34</c:f>
              <c:strCache>
                <c:ptCount val="27"/>
                <c:pt idx="0">
                  <c:v>Slovinsko</c:v>
                </c:pt>
                <c:pt idx="1">
                  <c:v>Grécko</c:v>
                </c:pt>
                <c:pt idx="2">
                  <c:v>Fínsko</c:v>
                </c:pt>
                <c:pt idx="3">
                  <c:v>Malta</c:v>
                </c:pt>
                <c:pt idx="4">
                  <c:v>Rakúsko</c:v>
                </c:pt>
                <c:pt idx="5">
                  <c:v>Rumunsko</c:v>
                </c:pt>
                <c:pt idx="6">
                  <c:v>Írsko</c:v>
                </c:pt>
                <c:pt idx="7">
                  <c:v>Poľsko</c:v>
                </c:pt>
                <c:pt idx="8">
                  <c:v>Španielsko</c:v>
                </c:pt>
                <c:pt idx="9">
                  <c:v>Chorvátsko</c:v>
                </c:pt>
                <c:pt idx="10">
                  <c:v>Belgicko</c:v>
                </c:pt>
                <c:pt idx="11">
                  <c:v>Francúzsko</c:v>
                </c:pt>
                <c:pt idx="12">
                  <c:v>Maďarsko</c:v>
                </c:pt>
                <c:pt idx="13">
                  <c:v>Cyprus</c:v>
                </c:pt>
                <c:pt idx="14">
                  <c:v>Bulharsko</c:v>
                </c:pt>
                <c:pt idx="15">
                  <c:v>Taliansko</c:v>
                </c:pt>
                <c:pt idx="16">
                  <c:v>Litva</c:v>
                </c:pt>
                <c:pt idx="17">
                  <c:v>Nemecko</c:v>
                </c:pt>
                <c:pt idx="18">
                  <c:v>Holandsko</c:v>
                </c:pt>
                <c:pt idx="19">
                  <c:v>Portugalsko</c:v>
                </c:pt>
                <c:pt idx="20">
                  <c:v>Švédsko</c:v>
                </c:pt>
                <c:pt idx="21">
                  <c:v>Lotyšsko</c:v>
                </c:pt>
                <c:pt idx="22">
                  <c:v>Luxembursko</c:v>
                </c:pt>
                <c:pt idx="23">
                  <c:v>Slovensko</c:v>
                </c:pt>
                <c:pt idx="24">
                  <c:v>Estónsko</c:v>
                </c:pt>
                <c:pt idx="25">
                  <c:v>Česko</c:v>
                </c:pt>
                <c:pt idx="26">
                  <c:v>Dánsko</c:v>
                </c:pt>
              </c:strCache>
            </c:strRef>
          </c:cat>
          <c:val>
            <c:numRef>
              <c:f>'Graf 25'!$O$8:$O$34</c:f>
              <c:numCache>
                <c:formatCode>#\ ##0.00\ "€"</c:formatCode>
                <c:ptCount val="27"/>
                <c:pt idx="0">
                  <c:v>7.9052724993971895</c:v>
                </c:pt>
                <c:pt idx="1">
                  <c:v>7.8596785234863713</c:v>
                </c:pt>
                <c:pt idx="2">
                  <c:v>5.6789217988439251</c:v>
                </c:pt>
                <c:pt idx="3">
                  <c:v>4.2553455179458881</c:v>
                </c:pt>
                <c:pt idx="4">
                  <c:v>5.6176187910762163</c:v>
                </c:pt>
                <c:pt idx="5">
                  <c:v>5.8088036199055235</c:v>
                </c:pt>
                <c:pt idx="6">
                  <c:v>4.3565745409094498</c:v>
                </c:pt>
                <c:pt idx="7">
                  <c:v>4.7061431618125109</c:v>
                </c:pt>
                <c:pt idx="8">
                  <c:v>5.4804150128623954</c:v>
                </c:pt>
                <c:pt idx="9">
                  <c:v>3.9859201322897988</c:v>
                </c:pt>
                <c:pt idx="10">
                  <c:v>4.4579611828729098</c:v>
                </c:pt>
                <c:pt idx="11">
                  <c:v>3.7482919414235267</c:v>
                </c:pt>
                <c:pt idx="12">
                  <c:v>3.8919090367483111</c:v>
                </c:pt>
                <c:pt idx="13">
                  <c:v>3.8501539119362391</c:v>
                </c:pt>
                <c:pt idx="14">
                  <c:v>3.1264073339765446</c:v>
                </c:pt>
                <c:pt idx="15">
                  <c:v>3.6630874619424336</c:v>
                </c:pt>
                <c:pt idx="16">
                  <c:v>2.7017243209637609</c:v>
                </c:pt>
                <c:pt idx="17">
                  <c:v>3.2335722363679547</c:v>
                </c:pt>
                <c:pt idx="18">
                  <c:v>3.8233624198160232</c:v>
                </c:pt>
                <c:pt idx="19">
                  <c:v>3.3929684263163864</c:v>
                </c:pt>
                <c:pt idx="20">
                  <c:v>3.2798682107505384</c:v>
                </c:pt>
                <c:pt idx="21">
                  <c:v>2.5708192998432828</c:v>
                </c:pt>
                <c:pt idx="22">
                  <c:v>2.6765269474102311</c:v>
                </c:pt>
                <c:pt idx="23">
                  <c:v>2.4655744688396513</c:v>
                </c:pt>
                <c:pt idx="24">
                  <c:v>2.0915493322573004</c:v>
                </c:pt>
                <c:pt idx="25">
                  <c:v>2.3069950192704409</c:v>
                </c:pt>
                <c:pt idx="26">
                  <c:v>2.2565954231383936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0-44C8-8A31-56C69C15847A}"/>
            </c:ext>
          </c:extLst>
        </c:ser>
        <c:ser>
          <c:idx val="2"/>
          <c:order val="2"/>
          <c:tx>
            <c:strRef>
              <c:f>'Graf 25'!$P$7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2E4-4FEE-8700-6B31AADB34A1}"/>
              </c:ext>
            </c:extLst>
          </c:dPt>
          <c:dLbls>
            <c:dLbl>
              <c:idx val="2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E4-4FEE-8700-6B31AADB34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25'!$M$8:$M$34</c:f>
              <c:strCache>
                <c:ptCount val="27"/>
                <c:pt idx="0">
                  <c:v>Slovinsko</c:v>
                </c:pt>
                <c:pt idx="1">
                  <c:v>Grécko</c:v>
                </c:pt>
                <c:pt idx="2">
                  <c:v>Fínsko</c:v>
                </c:pt>
                <c:pt idx="3">
                  <c:v>Malta</c:v>
                </c:pt>
                <c:pt idx="4">
                  <c:v>Rakúsko</c:v>
                </c:pt>
                <c:pt idx="5">
                  <c:v>Rumunsko</c:v>
                </c:pt>
                <c:pt idx="6">
                  <c:v>Írsko</c:v>
                </c:pt>
                <c:pt idx="7">
                  <c:v>Poľsko</c:v>
                </c:pt>
                <c:pt idx="8">
                  <c:v>Španielsko</c:v>
                </c:pt>
                <c:pt idx="9">
                  <c:v>Chorvátsko</c:v>
                </c:pt>
                <c:pt idx="10">
                  <c:v>Belgicko</c:v>
                </c:pt>
                <c:pt idx="11">
                  <c:v>Francúzsko</c:v>
                </c:pt>
                <c:pt idx="12">
                  <c:v>Maďarsko</c:v>
                </c:pt>
                <c:pt idx="13">
                  <c:v>Cyprus</c:v>
                </c:pt>
                <c:pt idx="14">
                  <c:v>Bulharsko</c:v>
                </c:pt>
                <c:pt idx="15">
                  <c:v>Taliansko</c:v>
                </c:pt>
                <c:pt idx="16">
                  <c:v>Litva</c:v>
                </c:pt>
                <c:pt idx="17">
                  <c:v>Nemecko</c:v>
                </c:pt>
                <c:pt idx="18">
                  <c:v>Holandsko</c:v>
                </c:pt>
                <c:pt idx="19">
                  <c:v>Portugalsko</c:v>
                </c:pt>
                <c:pt idx="20">
                  <c:v>Švédsko</c:v>
                </c:pt>
                <c:pt idx="21">
                  <c:v>Lotyšsko</c:v>
                </c:pt>
                <c:pt idx="22">
                  <c:v>Luxembursko</c:v>
                </c:pt>
                <c:pt idx="23">
                  <c:v>Slovensko</c:v>
                </c:pt>
                <c:pt idx="24">
                  <c:v>Estónsko</c:v>
                </c:pt>
                <c:pt idx="25">
                  <c:v>Česko</c:v>
                </c:pt>
                <c:pt idx="26">
                  <c:v>Dánsko</c:v>
                </c:pt>
              </c:strCache>
            </c:strRef>
          </c:cat>
          <c:val>
            <c:numRef>
              <c:f>'Graf 25'!$P$8:$P$34</c:f>
              <c:numCache>
                <c:formatCode>#\ ##0.00\ "€"</c:formatCode>
                <c:ptCount val="27"/>
                <c:pt idx="0">
                  <c:v>8.0801629807757855</c:v>
                </c:pt>
                <c:pt idx="1">
                  <c:v>7.9587078605303443</c:v>
                </c:pt>
                <c:pt idx="2">
                  <c:v>6.1309091997444787</c:v>
                </c:pt>
                <c:pt idx="3">
                  <c:v>5.9578677110746678</c:v>
                </c:pt>
                <c:pt idx="4">
                  <c:v>5.7873618211312339</c:v>
                </c:pt>
                <c:pt idx="5">
                  <c:v>5.7753397153022705</c:v>
                </c:pt>
                <c:pt idx="6">
                  <c:v>4.7240185577853753</c:v>
                </c:pt>
                <c:pt idx="7">
                  <c:v>4.6128881797398442</c:v>
                </c:pt>
                <c:pt idx="8">
                  <c:v>4.4908344536896516</c:v>
                </c:pt>
                <c:pt idx="9">
                  <c:v>4.3845704950512792</c:v>
                </c:pt>
                <c:pt idx="10">
                  <c:v>4.244833271026538</c:v>
                </c:pt>
                <c:pt idx="11">
                  <c:v>4.1658316507238089</c:v>
                </c:pt>
                <c:pt idx="12">
                  <c:v>4.0244441144636882</c:v>
                </c:pt>
                <c:pt idx="13">
                  <c:v>3.7584284964940169</c:v>
                </c:pt>
                <c:pt idx="14">
                  <c:v>3.6138433189693533</c:v>
                </c:pt>
                <c:pt idx="15">
                  <c:v>3.4971236734523705</c:v>
                </c:pt>
                <c:pt idx="16">
                  <c:v>3.4523584192501175</c:v>
                </c:pt>
                <c:pt idx="17">
                  <c:v>3.3989472876346891</c:v>
                </c:pt>
                <c:pt idx="18">
                  <c:v>3.3782694927882799</c:v>
                </c:pt>
                <c:pt idx="19">
                  <c:v>3.3065863571088911</c:v>
                </c:pt>
                <c:pt idx="20">
                  <c:v>3.1400369824593173</c:v>
                </c:pt>
                <c:pt idx="21">
                  <c:v>3.0499775761015702</c:v>
                </c:pt>
                <c:pt idx="22">
                  <c:v>2.4367861445784302</c:v>
                </c:pt>
                <c:pt idx="23">
                  <c:v>2.2635040627281611</c:v>
                </c:pt>
                <c:pt idx="24">
                  <c:v>2.2230349591458394</c:v>
                </c:pt>
                <c:pt idx="25">
                  <c:v>2.1620237505094146</c:v>
                </c:pt>
                <c:pt idx="26">
                  <c:v>2.1037045322445938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90-44C8-8A31-56C69C158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98931709984116E-2"/>
          <c:y val="0.92046250000000018"/>
          <c:w val="0.88010156250000005"/>
          <c:h val="5.4449722222222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65043246304642E-2"/>
          <c:y val="4.3284881324482223E-2"/>
          <c:w val="0.90659166666666668"/>
          <c:h val="0.66781388888888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25'!$N$7</c:f>
              <c:strCache>
                <c:ptCount val="1"/>
                <c:pt idx="0">
                  <c:v>2014-2016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0E6-43F5-B0E9-BACBFF9850C1}"/>
              </c:ext>
            </c:extLst>
          </c:dPt>
          <c:cat>
            <c:strRef>
              <c:f>'Graf 25'!$M$36:$M$60</c:f>
              <c:strCache>
                <c:ptCount val="25"/>
                <c:pt idx="0">
                  <c:v>Rumunsko</c:v>
                </c:pt>
                <c:pt idx="1">
                  <c:v>Grécko</c:v>
                </c:pt>
                <c:pt idx="2">
                  <c:v>Holandsko</c:v>
                </c:pt>
                <c:pt idx="3">
                  <c:v>Litva</c:v>
                </c:pt>
                <c:pt idx="4">
                  <c:v>Portugalsko</c:v>
                </c:pt>
                <c:pt idx="5">
                  <c:v>Rakúsko</c:v>
                </c:pt>
                <c:pt idx="6">
                  <c:v>Španielsko</c:v>
                </c:pt>
                <c:pt idx="7">
                  <c:v>Taliansko</c:v>
                </c:pt>
                <c:pt idx="8">
                  <c:v>Švédsko</c:v>
                </c:pt>
                <c:pt idx="9">
                  <c:v>Česko</c:v>
                </c:pt>
                <c:pt idx="10">
                  <c:v>Poľsko</c:v>
                </c:pt>
                <c:pt idx="11">
                  <c:v>Malta</c:v>
                </c:pt>
                <c:pt idx="12">
                  <c:v>Slovensko</c:v>
                </c:pt>
                <c:pt idx="13">
                  <c:v>Bulharsko</c:v>
                </c:pt>
                <c:pt idx="14">
                  <c:v>Francúzsko</c:v>
                </c:pt>
                <c:pt idx="15">
                  <c:v>Maďarsko</c:v>
                </c:pt>
                <c:pt idx="16">
                  <c:v>Lotyšsko</c:v>
                </c:pt>
                <c:pt idx="17">
                  <c:v>Belgicko</c:v>
                </c:pt>
                <c:pt idx="18">
                  <c:v>Estónsko</c:v>
                </c:pt>
                <c:pt idx="19">
                  <c:v>Chorvátsko</c:v>
                </c:pt>
                <c:pt idx="20">
                  <c:v>Fínsko</c:v>
                </c:pt>
                <c:pt idx="21">
                  <c:v>Slovinsko</c:v>
                </c:pt>
                <c:pt idx="22">
                  <c:v>Nemecko</c:v>
                </c:pt>
                <c:pt idx="23">
                  <c:v>Dánsko</c:v>
                </c:pt>
                <c:pt idx="24">
                  <c:v>Cyprus</c:v>
                </c:pt>
              </c:strCache>
            </c:strRef>
          </c:cat>
          <c:val>
            <c:numRef>
              <c:f>'Graf 25'!$N$36:$N$60</c:f>
              <c:numCache>
                <c:formatCode>#\ ##0.00\ "€"</c:formatCode>
                <c:ptCount val="25"/>
                <c:pt idx="0">
                  <c:v>6.5393697318705124</c:v>
                </c:pt>
                <c:pt idx="1">
                  <c:v>2.5330273369400707</c:v>
                </c:pt>
                <c:pt idx="2">
                  <c:v>2.4023774665039226</c:v>
                </c:pt>
                <c:pt idx="3">
                  <c:v>2.6804651602054359</c:v>
                </c:pt>
                <c:pt idx="4">
                  <c:v>2.2964974973380903</c:v>
                </c:pt>
                <c:pt idx="5">
                  <c:v>1.8975872125667992</c:v>
                </c:pt>
                <c:pt idx="6">
                  <c:v>2.1500269290127947</c:v>
                </c:pt>
                <c:pt idx="7">
                  <c:v>1.9557002762703866</c:v>
                </c:pt>
                <c:pt idx="8">
                  <c:v>1.9242584978171842</c:v>
                </c:pt>
                <c:pt idx="9">
                  <c:v>2.1207995792828802</c:v>
                </c:pt>
                <c:pt idx="10">
                  <c:v>2.4281528915118353</c:v>
                </c:pt>
                <c:pt idx="11">
                  <c:v>2.1377235226818794</c:v>
                </c:pt>
                <c:pt idx="12">
                  <c:v>1.7673364511801097</c:v>
                </c:pt>
                <c:pt idx="13">
                  <c:v>2.0753677825961505</c:v>
                </c:pt>
                <c:pt idx="14">
                  <c:v>1.8112018653692907</c:v>
                </c:pt>
                <c:pt idx="15">
                  <c:v>1.731597834174635</c:v>
                </c:pt>
                <c:pt idx="16">
                  <c:v>1.9336487983973898</c:v>
                </c:pt>
                <c:pt idx="17">
                  <c:v>1.6859055884738814</c:v>
                </c:pt>
                <c:pt idx="18">
                  <c:v>1.6960051785964818</c:v>
                </c:pt>
                <c:pt idx="19">
                  <c:v>1.7591839970898091</c:v>
                </c:pt>
                <c:pt idx="20">
                  <c:v>1.5712291136852103</c:v>
                </c:pt>
                <c:pt idx="21">
                  <c:v>1.6533412436241854</c:v>
                </c:pt>
                <c:pt idx="22">
                  <c:v>1.3627303557903561</c:v>
                </c:pt>
                <c:pt idx="23">
                  <c:v>1.6517007041806029</c:v>
                </c:pt>
                <c:pt idx="24">
                  <c:v>1.2079381874410939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8-4035-9C5C-BD9F0C76D24A}"/>
            </c:ext>
          </c:extLst>
        </c:ser>
        <c:ser>
          <c:idx val="1"/>
          <c:order val="1"/>
          <c:tx>
            <c:strRef>
              <c:f>'Graf 25'!$O$7</c:f>
              <c:strCache>
                <c:ptCount val="1"/>
                <c:pt idx="0">
                  <c:v>2017-2019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E6-43F5-B0E9-BACBFF9850C1}"/>
              </c:ext>
            </c:extLst>
          </c:dPt>
          <c:cat>
            <c:strRef>
              <c:f>'Graf 25'!$M$36:$M$60</c:f>
              <c:strCache>
                <c:ptCount val="25"/>
                <c:pt idx="0">
                  <c:v>Rumunsko</c:v>
                </c:pt>
                <c:pt idx="1">
                  <c:v>Grécko</c:v>
                </c:pt>
                <c:pt idx="2">
                  <c:v>Holandsko</c:v>
                </c:pt>
                <c:pt idx="3">
                  <c:v>Litva</c:v>
                </c:pt>
                <c:pt idx="4">
                  <c:v>Portugalsko</c:v>
                </c:pt>
                <c:pt idx="5">
                  <c:v>Rakúsko</c:v>
                </c:pt>
                <c:pt idx="6">
                  <c:v>Španielsko</c:v>
                </c:pt>
                <c:pt idx="7">
                  <c:v>Taliansko</c:v>
                </c:pt>
                <c:pt idx="8">
                  <c:v>Švédsko</c:v>
                </c:pt>
                <c:pt idx="9">
                  <c:v>Česko</c:v>
                </c:pt>
                <c:pt idx="10">
                  <c:v>Poľsko</c:v>
                </c:pt>
                <c:pt idx="11">
                  <c:v>Malta</c:v>
                </c:pt>
                <c:pt idx="12">
                  <c:v>Slovensko</c:v>
                </c:pt>
                <c:pt idx="13">
                  <c:v>Bulharsko</c:v>
                </c:pt>
                <c:pt idx="14">
                  <c:v>Francúzsko</c:v>
                </c:pt>
                <c:pt idx="15">
                  <c:v>Maďarsko</c:v>
                </c:pt>
                <c:pt idx="16">
                  <c:v>Lotyšsko</c:v>
                </c:pt>
                <c:pt idx="17">
                  <c:v>Belgicko</c:v>
                </c:pt>
                <c:pt idx="18">
                  <c:v>Estónsko</c:v>
                </c:pt>
                <c:pt idx="19">
                  <c:v>Chorvátsko</c:v>
                </c:pt>
                <c:pt idx="20">
                  <c:v>Fínsko</c:v>
                </c:pt>
                <c:pt idx="21">
                  <c:v>Slovinsko</c:v>
                </c:pt>
                <c:pt idx="22">
                  <c:v>Nemecko</c:v>
                </c:pt>
                <c:pt idx="23">
                  <c:v>Dánsko</c:v>
                </c:pt>
                <c:pt idx="24">
                  <c:v>Cyprus</c:v>
                </c:pt>
              </c:strCache>
            </c:strRef>
          </c:cat>
          <c:val>
            <c:numRef>
              <c:f>'Graf 25'!$O$36:$O$60</c:f>
              <c:numCache>
                <c:formatCode>#\ ##0.00\ "€"</c:formatCode>
                <c:ptCount val="25"/>
                <c:pt idx="0">
                  <c:v>5.4795206783976269</c:v>
                </c:pt>
                <c:pt idx="1">
                  <c:v>2.3987883162428556</c:v>
                </c:pt>
                <c:pt idx="2">
                  <c:v>2.3727206620464973</c:v>
                </c:pt>
                <c:pt idx="3">
                  <c:v>2.4297169766772706</c:v>
                </c:pt>
                <c:pt idx="4">
                  <c:v>2.1792220466723573</c:v>
                </c:pt>
                <c:pt idx="5">
                  <c:v>1.918808819601149</c:v>
                </c:pt>
                <c:pt idx="6">
                  <c:v>2.0077425845723322</c:v>
                </c:pt>
                <c:pt idx="7">
                  <c:v>1.9626758373122168</c:v>
                </c:pt>
                <c:pt idx="8">
                  <c:v>1.9231851501122259</c:v>
                </c:pt>
                <c:pt idx="9">
                  <c:v>1.976086818790155</c:v>
                </c:pt>
                <c:pt idx="10">
                  <c:v>2.1483244402048984</c:v>
                </c:pt>
                <c:pt idx="11">
                  <c:v>1.9165312211933518</c:v>
                </c:pt>
                <c:pt idx="12">
                  <c:v>1.6713265747809818</c:v>
                </c:pt>
                <c:pt idx="13">
                  <c:v>1.6461511616249489</c:v>
                </c:pt>
                <c:pt idx="14">
                  <c:v>1.7578587662267557</c:v>
                </c:pt>
                <c:pt idx="15">
                  <c:v>1.664103999301336</c:v>
                </c:pt>
                <c:pt idx="16">
                  <c:v>1.736017075744412</c:v>
                </c:pt>
                <c:pt idx="17">
                  <c:v>1.6331224003273881</c:v>
                </c:pt>
                <c:pt idx="18">
                  <c:v>1.6413736521496043</c:v>
                </c:pt>
                <c:pt idx="19">
                  <c:v>1.7273400717012861</c:v>
                </c:pt>
                <c:pt idx="20">
                  <c:v>1.6402752526157145</c:v>
                </c:pt>
                <c:pt idx="21">
                  <c:v>1.6284374941227915</c:v>
                </c:pt>
                <c:pt idx="22">
                  <c:v>1.3681186469914413</c:v>
                </c:pt>
                <c:pt idx="23">
                  <c:v>1.5162330895769554</c:v>
                </c:pt>
                <c:pt idx="24">
                  <c:v>1.3412292434901798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C8-4035-9C5C-BD9F0C76D24A}"/>
            </c:ext>
          </c:extLst>
        </c:ser>
        <c:ser>
          <c:idx val="2"/>
          <c:order val="2"/>
          <c:tx>
            <c:strRef>
              <c:f>'Graf 25'!$P$7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E6-43F5-B0E9-BACBFF9850C1}"/>
              </c:ext>
            </c:extLst>
          </c:dPt>
          <c:dLbls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E6-43F5-B0E9-BACBFF985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25'!$M$36:$M$60</c:f>
              <c:strCache>
                <c:ptCount val="25"/>
                <c:pt idx="0">
                  <c:v>Rumunsko</c:v>
                </c:pt>
                <c:pt idx="1">
                  <c:v>Grécko</c:v>
                </c:pt>
                <c:pt idx="2">
                  <c:v>Holandsko</c:v>
                </c:pt>
                <c:pt idx="3">
                  <c:v>Litva</c:v>
                </c:pt>
                <c:pt idx="4">
                  <c:v>Portugalsko</c:v>
                </c:pt>
                <c:pt idx="5">
                  <c:v>Rakúsko</c:v>
                </c:pt>
                <c:pt idx="6">
                  <c:v>Španielsko</c:v>
                </c:pt>
                <c:pt idx="7">
                  <c:v>Taliansko</c:v>
                </c:pt>
                <c:pt idx="8">
                  <c:v>Švédsko</c:v>
                </c:pt>
                <c:pt idx="9">
                  <c:v>Česko</c:v>
                </c:pt>
                <c:pt idx="10">
                  <c:v>Poľsko</c:v>
                </c:pt>
                <c:pt idx="11">
                  <c:v>Malta</c:v>
                </c:pt>
                <c:pt idx="12">
                  <c:v>Slovensko</c:v>
                </c:pt>
                <c:pt idx="13">
                  <c:v>Bulharsko</c:v>
                </c:pt>
                <c:pt idx="14">
                  <c:v>Francúzsko</c:v>
                </c:pt>
                <c:pt idx="15">
                  <c:v>Maďarsko</c:v>
                </c:pt>
                <c:pt idx="16">
                  <c:v>Lotyšsko</c:v>
                </c:pt>
                <c:pt idx="17">
                  <c:v>Belgicko</c:v>
                </c:pt>
                <c:pt idx="18">
                  <c:v>Estónsko</c:v>
                </c:pt>
                <c:pt idx="19">
                  <c:v>Chorvátsko</c:v>
                </c:pt>
                <c:pt idx="20">
                  <c:v>Fínsko</c:v>
                </c:pt>
                <c:pt idx="21">
                  <c:v>Slovinsko</c:v>
                </c:pt>
                <c:pt idx="22">
                  <c:v>Nemecko</c:v>
                </c:pt>
                <c:pt idx="23">
                  <c:v>Dánsko</c:v>
                </c:pt>
                <c:pt idx="24">
                  <c:v>Cyprus</c:v>
                </c:pt>
              </c:strCache>
            </c:strRef>
          </c:cat>
          <c:val>
            <c:numRef>
              <c:f>'Graf 25'!$P$36:$P$60</c:f>
              <c:numCache>
                <c:formatCode>#\ ##0.00\ "€"</c:formatCode>
                <c:ptCount val="25"/>
                <c:pt idx="0">
                  <c:v>4.0256552201634337</c:v>
                </c:pt>
                <c:pt idx="1">
                  <c:v>2.5249915259204863</c:v>
                </c:pt>
                <c:pt idx="2">
                  <c:v>2.2929017455398752</c:v>
                </c:pt>
                <c:pt idx="3">
                  <c:v>2.1572331133259248</c:v>
                </c:pt>
                <c:pt idx="4">
                  <c:v>2.0740481095496448</c:v>
                </c:pt>
                <c:pt idx="5">
                  <c:v>1.9606811893133567</c:v>
                </c:pt>
                <c:pt idx="6">
                  <c:v>1.9548988671257739</c:v>
                </c:pt>
                <c:pt idx="7">
                  <c:v>1.9321566902381069</c:v>
                </c:pt>
                <c:pt idx="8">
                  <c:v>1.9168086308173353</c:v>
                </c:pt>
                <c:pt idx="9">
                  <c:v>1.8892322270499591</c:v>
                </c:pt>
                <c:pt idx="10">
                  <c:v>1.8548015251287475</c:v>
                </c:pt>
                <c:pt idx="11">
                  <c:v>1.8339030929459161</c:v>
                </c:pt>
                <c:pt idx="12">
                  <c:v>1.7309542616940108</c:v>
                </c:pt>
                <c:pt idx="13">
                  <c:v>1.7291058060650379</c:v>
                </c:pt>
                <c:pt idx="14">
                  <c:v>1.7151344632241163</c:v>
                </c:pt>
                <c:pt idx="15">
                  <c:v>1.7022854821151934</c:v>
                </c:pt>
                <c:pt idx="16">
                  <c:v>1.644062007472916</c:v>
                </c:pt>
                <c:pt idx="17">
                  <c:v>1.6184783066273469</c:v>
                </c:pt>
                <c:pt idx="18">
                  <c:v>1.6134444424800716</c:v>
                </c:pt>
                <c:pt idx="19">
                  <c:v>1.5512279960284665</c:v>
                </c:pt>
                <c:pt idx="20">
                  <c:v>1.5243468079908089</c:v>
                </c:pt>
                <c:pt idx="21">
                  <c:v>1.5140490386123342</c:v>
                </c:pt>
                <c:pt idx="22">
                  <c:v>1.4165191691427683</c:v>
                </c:pt>
                <c:pt idx="23">
                  <c:v>1.3973145577144164</c:v>
                </c:pt>
                <c:pt idx="24">
                  <c:v>1.328360352336357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C8-4035-9C5C-BD9F0C76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90465553251476E-2"/>
          <c:y val="0.91605277777777794"/>
          <c:w val="0.89553559027777774"/>
          <c:h val="5.4449722222222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205208333333334E-2"/>
          <c:y val="4.0145985401459854E-2"/>
          <c:w val="0.91466284722222224"/>
          <c:h val="0.6648356227369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4'!$N$4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6E-4F4D-A9F2-D63860F5D530}"/>
              </c:ext>
            </c:extLst>
          </c:dPt>
          <c:cat>
            <c:strRef>
              <c:f>'Graf 4'!$M$5:$M$31</c:f>
              <c:strCache>
                <c:ptCount val="27"/>
                <c:pt idx="0">
                  <c:v>Rumunsko</c:v>
                </c:pt>
                <c:pt idx="1">
                  <c:v>Bulharsko</c:v>
                </c:pt>
                <c:pt idx="2">
                  <c:v>Slovensko</c:v>
                </c:pt>
                <c:pt idx="3">
                  <c:v>Maďarsko</c:v>
                </c:pt>
                <c:pt idx="4">
                  <c:v>Nemecko</c:v>
                </c:pt>
                <c:pt idx="5">
                  <c:v>Francúzsko</c:v>
                </c:pt>
                <c:pt idx="6">
                  <c:v>Litva</c:v>
                </c:pt>
                <c:pt idx="7">
                  <c:v>Grécko</c:v>
                </c:pt>
                <c:pt idx="8">
                  <c:v>Malta</c:v>
                </c:pt>
                <c:pt idx="9">
                  <c:v>Taliansko</c:v>
                </c:pt>
                <c:pt idx="10">
                  <c:v>Lotyšsko</c:v>
                </c:pt>
                <c:pt idx="11">
                  <c:v>Česko</c:v>
                </c:pt>
                <c:pt idx="12">
                  <c:v>Španielsko</c:v>
                </c:pt>
                <c:pt idx="13">
                  <c:v>Estónsko</c:v>
                </c:pt>
                <c:pt idx="14">
                  <c:v>Chorvátsko</c:v>
                </c:pt>
                <c:pt idx="15">
                  <c:v>Rakúsko</c:v>
                </c:pt>
                <c:pt idx="16">
                  <c:v>Belgicko</c:v>
                </c:pt>
                <c:pt idx="17">
                  <c:v>Fínsko</c:v>
                </c:pt>
                <c:pt idx="18">
                  <c:v>Dánsko</c:v>
                </c:pt>
                <c:pt idx="19">
                  <c:v>Poľsko</c:v>
                </c:pt>
                <c:pt idx="20">
                  <c:v>Luxembursko</c:v>
                </c:pt>
                <c:pt idx="21">
                  <c:v>Slovinsko</c:v>
                </c:pt>
                <c:pt idx="22">
                  <c:v>Holandsko</c:v>
                </c:pt>
                <c:pt idx="23">
                  <c:v>Švédsko</c:v>
                </c:pt>
                <c:pt idx="24">
                  <c:v>Portugalsko</c:v>
                </c:pt>
                <c:pt idx="25">
                  <c:v>Írsko</c:v>
                </c:pt>
                <c:pt idx="26">
                  <c:v>Cyprus</c:v>
                </c:pt>
              </c:strCache>
            </c:strRef>
          </c:cat>
          <c:val>
            <c:numRef>
              <c:f>'Graf 4'!$N$5:$N$31</c:f>
              <c:numCache>
                <c:formatCode>0.0%</c:formatCode>
                <c:ptCount val="27"/>
                <c:pt idx="0">
                  <c:v>0.19699999999999998</c:v>
                </c:pt>
                <c:pt idx="1">
                  <c:v>0.36799999999999999</c:v>
                </c:pt>
                <c:pt idx="2">
                  <c:v>0.20100000000000001</c:v>
                </c:pt>
                <c:pt idx="3">
                  <c:v>0.23800000000000002</c:v>
                </c:pt>
                <c:pt idx="4">
                  <c:v>7.0999999999999994E-2</c:v>
                </c:pt>
                <c:pt idx="5">
                  <c:v>7.2999999999999995E-2</c:v>
                </c:pt>
                <c:pt idx="6">
                  <c:v>0.14300000000000002</c:v>
                </c:pt>
                <c:pt idx="7">
                  <c:v>0.129</c:v>
                </c:pt>
                <c:pt idx="8">
                  <c:v>0.13200000000000001</c:v>
                </c:pt>
                <c:pt idx="9">
                  <c:v>0.11800000000000001</c:v>
                </c:pt>
                <c:pt idx="10">
                  <c:v>0.16</c:v>
                </c:pt>
                <c:pt idx="11">
                  <c:v>0.114</c:v>
                </c:pt>
                <c:pt idx="12">
                  <c:v>2.6000000000000002E-2</c:v>
                </c:pt>
                <c:pt idx="13">
                  <c:v>0.05</c:v>
                </c:pt>
                <c:pt idx="14">
                  <c:v>0.14400000000000002</c:v>
                </c:pt>
                <c:pt idx="15">
                  <c:v>6.8000000000000005E-2</c:v>
                </c:pt>
                <c:pt idx="16">
                  <c:v>5.0999999999999997E-2</c:v>
                </c:pt>
                <c:pt idx="17">
                  <c:v>2.8999999999999998E-2</c:v>
                </c:pt>
                <c:pt idx="18">
                  <c:v>1.7000000000000001E-2</c:v>
                </c:pt>
                <c:pt idx="19">
                  <c:v>8.199999999999999E-2</c:v>
                </c:pt>
                <c:pt idx="20">
                  <c:v>2.2000000000000002E-2</c:v>
                </c:pt>
                <c:pt idx="21">
                  <c:v>6.4000000000000001E-2</c:v>
                </c:pt>
                <c:pt idx="22">
                  <c:v>2.2000000000000002E-2</c:v>
                </c:pt>
                <c:pt idx="23">
                  <c:v>1.8000000000000002E-2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4-44E6-A17D-A388AFCA4223}"/>
            </c:ext>
          </c:extLst>
        </c:ser>
        <c:ser>
          <c:idx val="1"/>
          <c:order val="1"/>
          <c:tx>
            <c:strRef>
              <c:f>'Graf 4'!$O$4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F6E-4F4D-A9F2-D63860F5D530}"/>
              </c:ext>
            </c:extLst>
          </c:dPt>
          <c:cat>
            <c:strRef>
              <c:f>'Graf 4'!$M$5:$M$31</c:f>
              <c:strCache>
                <c:ptCount val="27"/>
                <c:pt idx="0">
                  <c:v>Rumunsko</c:v>
                </c:pt>
                <c:pt idx="1">
                  <c:v>Bulharsko</c:v>
                </c:pt>
                <c:pt idx="2">
                  <c:v>Slovensko</c:v>
                </c:pt>
                <c:pt idx="3">
                  <c:v>Maďarsko</c:v>
                </c:pt>
                <c:pt idx="4">
                  <c:v>Nemecko</c:v>
                </c:pt>
                <c:pt idx="5">
                  <c:v>Francúzsko</c:v>
                </c:pt>
                <c:pt idx="6">
                  <c:v>Litva</c:v>
                </c:pt>
                <c:pt idx="7">
                  <c:v>Grécko</c:v>
                </c:pt>
                <c:pt idx="8">
                  <c:v>Malta</c:v>
                </c:pt>
                <c:pt idx="9">
                  <c:v>Taliansko</c:v>
                </c:pt>
                <c:pt idx="10">
                  <c:v>Lotyšsko</c:v>
                </c:pt>
                <c:pt idx="11">
                  <c:v>Česko</c:v>
                </c:pt>
                <c:pt idx="12">
                  <c:v>Španielsko</c:v>
                </c:pt>
                <c:pt idx="13">
                  <c:v>Estónsko</c:v>
                </c:pt>
                <c:pt idx="14">
                  <c:v>Chorvátsko</c:v>
                </c:pt>
                <c:pt idx="15">
                  <c:v>Rakúsko</c:v>
                </c:pt>
                <c:pt idx="16">
                  <c:v>Belgicko</c:v>
                </c:pt>
                <c:pt idx="17">
                  <c:v>Fínsko</c:v>
                </c:pt>
                <c:pt idx="18">
                  <c:v>Dánsko</c:v>
                </c:pt>
                <c:pt idx="19">
                  <c:v>Poľsko</c:v>
                </c:pt>
                <c:pt idx="20">
                  <c:v>Luxembursko</c:v>
                </c:pt>
                <c:pt idx="21">
                  <c:v>Slovinsko</c:v>
                </c:pt>
                <c:pt idx="22">
                  <c:v>Holandsko</c:v>
                </c:pt>
                <c:pt idx="23">
                  <c:v>Švédsko</c:v>
                </c:pt>
                <c:pt idx="24">
                  <c:v>Portugalsko</c:v>
                </c:pt>
                <c:pt idx="25">
                  <c:v>Írsko</c:v>
                </c:pt>
                <c:pt idx="26">
                  <c:v>Cyprus</c:v>
                </c:pt>
              </c:strCache>
            </c:strRef>
          </c:cat>
          <c:val>
            <c:numRef>
              <c:f>'Graf 4'!$O$5:$O$31</c:f>
              <c:numCache>
                <c:formatCode>0.0%</c:formatCode>
                <c:ptCount val="27"/>
                <c:pt idx="0">
                  <c:v>0.14199999999999999</c:v>
                </c:pt>
                <c:pt idx="1">
                  <c:v>0.27600000000000002</c:v>
                </c:pt>
                <c:pt idx="2">
                  <c:v>0.12300000000000001</c:v>
                </c:pt>
                <c:pt idx="3">
                  <c:v>0.13</c:v>
                </c:pt>
                <c:pt idx="4">
                  <c:v>5.2999999999999999E-2</c:v>
                </c:pt>
                <c:pt idx="5">
                  <c:v>7.4999999999999997E-2</c:v>
                </c:pt>
                <c:pt idx="6">
                  <c:v>0.11699999999999999</c:v>
                </c:pt>
                <c:pt idx="7">
                  <c:v>0.11699999999999999</c:v>
                </c:pt>
                <c:pt idx="8">
                  <c:v>5.7999999999999996E-2</c:v>
                </c:pt>
                <c:pt idx="9">
                  <c:v>9.9000000000000005E-2</c:v>
                </c:pt>
                <c:pt idx="10">
                  <c:v>9.8000000000000004E-2</c:v>
                </c:pt>
                <c:pt idx="11">
                  <c:v>4.9000000000000002E-2</c:v>
                </c:pt>
                <c:pt idx="12">
                  <c:v>3.7999999999999999E-2</c:v>
                </c:pt>
                <c:pt idx="13">
                  <c:v>5.2999999999999999E-2</c:v>
                </c:pt>
                <c:pt idx="14">
                  <c:v>7.9000000000000001E-2</c:v>
                </c:pt>
                <c:pt idx="15">
                  <c:v>3.9E-2</c:v>
                </c:pt>
                <c:pt idx="16">
                  <c:v>3.6000000000000004E-2</c:v>
                </c:pt>
                <c:pt idx="17">
                  <c:v>2.5000000000000001E-2</c:v>
                </c:pt>
                <c:pt idx="18">
                  <c:v>2.2000000000000002E-2</c:v>
                </c:pt>
                <c:pt idx="19">
                  <c:v>4.0999999999999995E-2</c:v>
                </c:pt>
                <c:pt idx="20">
                  <c:v>2.3E-2</c:v>
                </c:pt>
                <c:pt idx="21">
                  <c:v>3.9E-2</c:v>
                </c:pt>
                <c:pt idx="22">
                  <c:v>2.4E-2</c:v>
                </c:pt>
                <c:pt idx="23">
                  <c:v>0.02</c:v>
                </c:pt>
                <c:pt idx="24">
                  <c:v>2.3E-2</c:v>
                </c:pt>
                <c:pt idx="25">
                  <c:v>1.4999999999999999E-2</c:v>
                </c:pt>
                <c:pt idx="26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4-44E6-A17D-A388AFCA4223}"/>
            </c:ext>
          </c:extLst>
        </c:ser>
        <c:ser>
          <c:idx val="2"/>
          <c:order val="2"/>
          <c:tx>
            <c:strRef>
              <c:f>'Graf 4'!$P$4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6E-4F4D-A9F2-D63860F5D530}"/>
              </c:ext>
            </c:extLst>
          </c:dPt>
          <c:dLbls>
            <c:dLbl>
              <c:idx val="2"/>
              <c:layout>
                <c:manualLayout>
                  <c:x val="4.4268840836088315E-3"/>
                  <c:y val="-8.14756930134933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E-4F4D-A9F2-D63860F5D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 4'!$M$5:$M$31</c:f>
              <c:strCache>
                <c:ptCount val="27"/>
                <c:pt idx="0">
                  <c:v>Rumunsko</c:v>
                </c:pt>
                <c:pt idx="1">
                  <c:v>Bulharsko</c:v>
                </c:pt>
                <c:pt idx="2">
                  <c:v>Slovensko</c:v>
                </c:pt>
                <c:pt idx="3">
                  <c:v>Maďarsko</c:v>
                </c:pt>
                <c:pt idx="4">
                  <c:v>Nemecko</c:v>
                </c:pt>
                <c:pt idx="5">
                  <c:v>Francúzsko</c:v>
                </c:pt>
                <c:pt idx="6">
                  <c:v>Litva</c:v>
                </c:pt>
                <c:pt idx="7">
                  <c:v>Grécko</c:v>
                </c:pt>
                <c:pt idx="8">
                  <c:v>Malta</c:v>
                </c:pt>
                <c:pt idx="9">
                  <c:v>Taliansko</c:v>
                </c:pt>
                <c:pt idx="10">
                  <c:v>Lotyšsko</c:v>
                </c:pt>
                <c:pt idx="11">
                  <c:v>Česko</c:v>
                </c:pt>
                <c:pt idx="12">
                  <c:v>Španielsko</c:v>
                </c:pt>
                <c:pt idx="13">
                  <c:v>Estónsko</c:v>
                </c:pt>
                <c:pt idx="14">
                  <c:v>Chorvátsko</c:v>
                </c:pt>
                <c:pt idx="15">
                  <c:v>Rakúsko</c:v>
                </c:pt>
                <c:pt idx="16">
                  <c:v>Belgicko</c:v>
                </c:pt>
                <c:pt idx="17">
                  <c:v>Fínsko</c:v>
                </c:pt>
                <c:pt idx="18">
                  <c:v>Dánsko</c:v>
                </c:pt>
                <c:pt idx="19">
                  <c:v>Poľsko</c:v>
                </c:pt>
                <c:pt idx="20">
                  <c:v>Luxembursko</c:v>
                </c:pt>
                <c:pt idx="21">
                  <c:v>Slovinsko</c:v>
                </c:pt>
                <c:pt idx="22">
                  <c:v>Holandsko</c:v>
                </c:pt>
                <c:pt idx="23">
                  <c:v>Švédsko</c:v>
                </c:pt>
                <c:pt idx="24">
                  <c:v>Portugalsko</c:v>
                </c:pt>
                <c:pt idx="25">
                  <c:v>Írsko</c:v>
                </c:pt>
                <c:pt idx="26">
                  <c:v>Cyprus</c:v>
                </c:pt>
              </c:strCache>
            </c:strRef>
          </c:cat>
          <c:val>
            <c:numRef>
              <c:f>'Graf 4'!$P$5:$P$31</c:f>
              <c:numCache>
                <c:formatCode>0.0%</c:formatCode>
                <c:ptCount val="27"/>
                <c:pt idx="0">
                  <c:v>0.23300000000000001</c:v>
                </c:pt>
                <c:pt idx="1">
                  <c:v>0.19899999999999998</c:v>
                </c:pt>
                <c:pt idx="2">
                  <c:v>0.17800000000000002</c:v>
                </c:pt>
                <c:pt idx="3">
                  <c:v>0.14699999999999999</c:v>
                </c:pt>
                <c:pt idx="4">
                  <c:v>0.13300000000000001</c:v>
                </c:pt>
                <c:pt idx="5">
                  <c:v>0.122</c:v>
                </c:pt>
                <c:pt idx="6">
                  <c:v>0.111</c:v>
                </c:pt>
                <c:pt idx="7">
                  <c:v>0.109</c:v>
                </c:pt>
                <c:pt idx="8">
                  <c:v>9.4E-2</c:v>
                </c:pt>
                <c:pt idx="9">
                  <c:v>8.4000000000000005E-2</c:v>
                </c:pt>
                <c:pt idx="10">
                  <c:v>7.6999999999999999E-2</c:v>
                </c:pt>
                <c:pt idx="11">
                  <c:v>6.8000000000000005E-2</c:v>
                </c:pt>
                <c:pt idx="12">
                  <c:v>6.4000000000000001E-2</c:v>
                </c:pt>
                <c:pt idx="13">
                  <c:v>5.7000000000000002E-2</c:v>
                </c:pt>
                <c:pt idx="14">
                  <c:v>5.5E-2</c:v>
                </c:pt>
                <c:pt idx="15">
                  <c:v>4.5999999999999999E-2</c:v>
                </c:pt>
                <c:pt idx="16">
                  <c:v>4.2000000000000003E-2</c:v>
                </c:pt>
                <c:pt idx="17">
                  <c:v>3.9E-2</c:v>
                </c:pt>
                <c:pt idx="18">
                  <c:v>3.7999999999999999E-2</c:v>
                </c:pt>
                <c:pt idx="19">
                  <c:v>3.5000000000000003E-2</c:v>
                </c:pt>
                <c:pt idx="20">
                  <c:v>3.3000000000000002E-2</c:v>
                </c:pt>
                <c:pt idx="21">
                  <c:v>3.3000000000000002E-2</c:v>
                </c:pt>
                <c:pt idx="22">
                  <c:v>2.7999999999999997E-2</c:v>
                </c:pt>
                <c:pt idx="23">
                  <c:v>2.7999999999999997E-2</c:v>
                </c:pt>
                <c:pt idx="24">
                  <c:v>2.3E-2</c:v>
                </c:pt>
                <c:pt idx="25">
                  <c:v>1.6E-2</c:v>
                </c:pt>
                <c:pt idx="26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F4-44E6-A17D-A388AFCA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2968749999999E-2"/>
          <c:y val="0.90547951388888892"/>
          <c:w val="0.89460364583333318"/>
          <c:h val="6.8062152777777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65104166666661E-2"/>
          <c:y val="4.3284758559661705E-2"/>
          <c:w val="0.90659166666666668"/>
          <c:h val="0.67663333333333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25'!$N$7</c:f>
              <c:strCache>
                <c:ptCount val="1"/>
                <c:pt idx="0">
                  <c:v>2014-2016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F22-4712-ABFE-F906A7534B71}"/>
              </c:ext>
            </c:extLst>
          </c:dPt>
          <c:cat>
            <c:strRef>
              <c:f>'Graf 25'!$M$62:$M$87</c:f>
              <c:strCache>
                <c:ptCount val="26"/>
                <c:pt idx="0">
                  <c:v>Bulharsko</c:v>
                </c:pt>
                <c:pt idx="1">
                  <c:v>Taliansko</c:v>
                </c:pt>
                <c:pt idx="2">
                  <c:v>Grécko</c:v>
                </c:pt>
                <c:pt idx="3">
                  <c:v>Írsko</c:v>
                </c:pt>
                <c:pt idx="4">
                  <c:v>Rumunsko</c:v>
                </c:pt>
                <c:pt idx="5">
                  <c:v>Holandsko</c:v>
                </c:pt>
                <c:pt idx="6">
                  <c:v>Poľsko</c:v>
                </c:pt>
                <c:pt idx="7">
                  <c:v>Maďarsko</c:v>
                </c:pt>
                <c:pt idx="8">
                  <c:v>Litva</c:v>
                </c:pt>
                <c:pt idx="9">
                  <c:v>Portugalsko</c:v>
                </c:pt>
                <c:pt idx="10">
                  <c:v>Estónsko</c:v>
                </c:pt>
                <c:pt idx="11">
                  <c:v>Rakúsko</c:v>
                </c:pt>
                <c:pt idx="12">
                  <c:v>Lotyšsko</c:v>
                </c:pt>
                <c:pt idx="13">
                  <c:v>Malta</c:v>
                </c:pt>
                <c:pt idx="14">
                  <c:v>Česko</c:v>
                </c:pt>
                <c:pt idx="15">
                  <c:v>Švédsko</c:v>
                </c:pt>
                <c:pt idx="16">
                  <c:v>Cyprus</c:v>
                </c:pt>
                <c:pt idx="17">
                  <c:v>Belgicko</c:v>
                </c:pt>
                <c:pt idx="18">
                  <c:v>Dánsko</c:v>
                </c:pt>
                <c:pt idx="19">
                  <c:v>Slovensko</c:v>
                </c:pt>
                <c:pt idx="20">
                  <c:v>Fínsko</c:v>
                </c:pt>
                <c:pt idx="21">
                  <c:v>Francúzsko</c:v>
                </c:pt>
                <c:pt idx="22">
                  <c:v>Nemecko</c:v>
                </c:pt>
                <c:pt idx="23">
                  <c:v>Španielsko</c:v>
                </c:pt>
                <c:pt idx="24">
                  <c:v>Slovinsko</c:v>
                </c:pt>
                <c:pt idx="25">
                  <c:v>Chorvátsko</c:v>
                </c:pt>
              </c:strCache>
            </c:strRef>
          </c:cat>
          <c:val>
            <c:numRef>
              <c:f>'Graf 25'!$N$62:$N$87</c:f>
              <c:numCache>
                <c:formatCode>#\ ##0.00\ "€"</c:formatCode>
                <c:ptCount val="26"/>
                <c:pt idx="0">
                  <c:v>2.4957589650052632</c:v>
                </c:pt>
                <c:pt idx="1">
                  <c:v>2.5492460967634858</c:v>
                </c:pt>
                <c:pt idx="2">
                  <c:v>2.3970691070127734</c:v>
                </c:pt>
                <c:pt idx="3">
                  <c:v>2.2997434194031841</c:v>
                </c:pt>
                <c:pt idx="4">
                  <c:v>1.990513747211472</c:v>
                </c:pt>
                <c:pt idx="5">
                  <c:v>2.1454560731615295</c:v>
                </c:pt>
                <c:pt idx="6">
                  <c:v>2.3607024365339973</c:v>
                </c:pt>
                <c:pt idx="7">
                  <c:v>1.9789999124227458</c:v>
                </c:pt>
                <c:pt idx="8">
                  <c:v>2.3505810154696731</c:v>
                </c:pt>
                <c:pt idx="9">
                  <c:v>2.6274592105698065</c:v>
                </c:pt>
                <c:pt idx="10">
                  <c:v>2.0464447899995921</c:v>
                </c:pt>
                <c:pt idx="11">
                  <c:v>1.9252232049215974</c:v>
                </c:pt>
                <c:pt idx="12">
                  <c:v>2.2413448125022248</c:v>
                </c:pt>
                <c:pt idx="13">
                  <c:v>2.2978416017371726</c:v>
                </c:pt>
                <c:pt idx="14">
                  <c:v>1.8282735645955428</c:v>
                </c:pt>
                <c:pt idx="15">
                  <c:v>1.8019609110139034</c:v>
                </c:pt>
                <c:pt idx="16">
                  <c:v>1.5735431069544779</c:v>
                </c:pt>
                <c:pt idx="17">
                  <c:v>1.7469761340336543</c:v>
                </c:pt>
                <c:pt idx="18">
                  <c:v>1.7427940598887721</c:v>
                </c:pt>
                <c:pt idx="19">
                  <c:v>1.8959717859171321</c:v>
                </c:pt>
                <c:pt idx="20">
                  <c:v>1.6794387275109917</c:v>
                </c:pt>
                <c:pt idx="21">
                  <c:v>1.5405381756285912</c:v>
                </c:pt>
                <c:pt idx="22">
                  <c:v>1.6235916618128237</c:v>
                </c:pt>
                <c:pt idx="23">
                  <c:v>1.8215266169843112</c:v>
                </c:pt>
                <c:pt idx="24">
                  <c:v>1.5935023857884523</c:v>
                </c:pt>
                <c:pt idx="25">
                  <c:v>1.5824056768003902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4-4297-A27E-266DD5E85B48}"/>
            </c:ext>
          </c:extLst>
        </c:ser>
        <c:ser>
          <c:idx val="1"/>
          <c:order val="1"/>
          <c:tx>
            <c:strRef>
              <c:f>'Graf 25'!$O$7</c:f>
              <c:strCache>
                <c:ptCount val="1"/>
                <c:pt idx="0">
                  <c:v>2017-2019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22-4712-ABFE-F906A7534B71}"/>
              </c:ext>
            </c:extLst>
          </c:dPt>
          <c:cat>
            <c:strRef>
              <c:f>'Graf 25'!$M$62:$M$87</c:f>
              <c:strCache>
                <c:ptCount val="26"/>
                <c:pt idx="0">
                  <c:v>Bulharsko</c:v>
                </c:pt>
                <c:pt idx="1">
                  <c:v>Taliansko</c:v>
                </c:pt>
                <c:pt idx="2">
                  <c:v>Grécko</c:v>
                </c:pt>
                <c:pt idx="3">
                  <c:v>Írsko</c:v>
                </c:pt>
                <c:pt idx="4">
                  <c:v>Rumunsko</c:v>
                </c:pt>
                <c:pt idx="5">
                  <c:v>Holandsko</c:v>
                </c:pt>
                <c:pt idx="6">
                  <c:v>Poľsko</c:v>
                </c:pt>
                <c:pt idx="7">
                  <c:v>Maďarsko</c:v>
                </c:pt>
                <c:pt idx="8">
                  <c:v>Litva</c:v>
                </c:pt>
                <c:pt idx="9">
                  <c:v>Portugalsko</c:v>
                </c:pt>
                <c:pt idx="10">
                  <c:v>Estónsko</c:v>
                </c:pt>
                <c:pt idx="11">
                  <c:v>Rakúsko</c:v>
                </c:pt>
                <c:pt idx="12">
                  <c:v>Lotyšsko</c:v>
                </c:pt>
                <c:pt idx="13">
                  <c:v>Malta</c:v>
                </c:pt>
                <c:pt idx="14">
                  <c:v>Česko</c:v>
                </c:pt>
                <c:pt idx="15">
                  <c:v>Švédsko</c:v>
                </c:pt>
                <c:pt idx="16">
                  <c:v>Cyprus</c:v>
                </c:pt>
                <c:pt idx="17">
                  <c:v>Belgicko</c:v>
                </c:pt>
                <c:pt idx="18">
                  <c:v>Dánsko</c:v>
                </c:pt>
                <c:pt idx="19">
                  <c:v>Slovensko</c:v>
                </c:pt>
                <c:pt idx="20">
                  <c:v>Fínsko</c:v>
                </c:pt>
                <c:pt idx="21">
                  <c:v>Francúzsko</c:v>
                </c:pt>
                <c:pt idx="22">
                  <c:v>Nemecko</c:v>
                </c:pt>
                <c:pt idx="23">
                  <c:v>Španielsko</c:v>
                </c:pt>
                <c:pt idx="24">
                  <c:v>Slovinsko</c:v>
                </c:pt>
                <c:pt idx="25">
                  <c:v>Chorvátsko</c:v>
                </c:pt>
              </c:strCache>
            </c:strRef>
          </c:cat>
          <c:val>
            <c:numRef>
              <c:f>'Graf 25'!$O$62:$O$87</c:f>
              <c:numCache>
                <c:formatCode>#\ ##0.00\ "€"</c:formatCode>
                <c:ptCount val="26"/>
                <c:pt idx="0">
                  <c:v>2.5032959247702267</c:v>
                </c:pt>
                <c:pt idx="1">
                  <c:v>2.5692413672149712</c:v>
                </c:pt>
                <c:pt idx="2">
                  <c:v>2.293604145340892</c:v>
                </c:pt>
                <c:pt idx="3">
                  <c:v>2.4759210199501078</c:v>
                </c:pt>
                <c:pt idx="4">
                  <c:v>1.820337167375558</c:v>
                </c:pt>
                <c:pt idx="5">
                  <c:v>2.1929955869567928</c:v>
                </c:pt>
                <c:pt idx="6">
                  <c:v>2.2194824109874349</c:v>
                </c:pt>
                <c:pt idx="7">
                  <c:v>1.9542632259044872</c:v>
                </c:pt>
                <c:pt idx="8">
                  <c:v>2.1681255773196115</c:v>
                </c:pt>
                <c:pt idx="9">
                  <c:v>2.4333618096342429</c:v>
                </c:pt>
                <c:pt idx="10">
                  <c:v>2.1084781735567204</c:v>
                </c:pt>
                <c:pt idx="11">
                  <c:v>1.9041229822897716</c:v>
                </c:pt>
                <c:pt idx="12">
                  <c:v>2.0001099662415354</c:v>
                </c:pt>
                <c:pt idx="13">
                  <c:v>2.0741110717377049</c:v>
                </c:pt>
                <c:pt idx="14">
                  <c:v>1.8902940079513313</c:v>
                </c:pt>
                <c:pt idx="15">
                  <c:v>1.779591010017352</c:v>
                </c:pt>
                <c:pt idx="16">
                  <c:v>1.7479983584698224</c:v>
                </c:pt>
                <c:pt idx="17">
                  <c:v>1.7951727624633731</c:v>
                </c:pt>
                <c:pt idx="18">
                  <c:v>1.6690456657350896</c:v>
                </c:pt>
                <c:pt idx="19">
                  <c:v>1.6512574783999963</c:v>
                </c:pt>
                <c:pt idx="20">
                  <c:v>1.7048920854812049</c:v>
                </c:pt>
                <c:pt idx="21">
                  <c:v>1.5896678349607816</c:v>
                </c:pt>
                <c:pt idx="22">
                  <c:v>1.6647534166921343</c:v>
                </c:pt>
                <c:pt idx="23">
                  <c:v>1.8569738074752153</c:v>
                </c:pt>
                <c:pt idx="24">
                  <c:v>1.622050708572397</c:v>
                </c:pt>
                <c:pt idx="25">
                  <c:v>1.5904298601372457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4-4297-A27E-266DD5E85B48}"/>
            </c:ext>
          </c:extLst>
        </c:ser>
        <c:ser>
          <c:idx val="2"/>
          <c:order val="2"/>
          <c:tx>
            <c:strRef>
              <c:f>'Graf 25'!$P$7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F22-4712-ABFE-F906A7534B71}"/>
              </c:ext>
            </c:extLst>
          </c:dPt>
          <c:dLbls>
            <c:dLbl>
              <c:idx val="1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2-4712-ABFE-F906A7534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25'!$M$62:$M$87</c:f>
              <c:strCache>
                <c:ptCount val="26"/>
                <c:pt idx="0">
                  <c:v>Bulharsko</c:v>
                </c:pt>
                <c:pt idx="1">
                  <c:v>Taliansko</c:v>
                </c:pt>
                <c:pt idx="2">
                  <c:v>Grécko</c:v>
                </c:pt>
                <c:pt idx="3">
                  <c:v>Írsko</c:v>
                </c:pt>
                <c:pt idx="4">
                  <c:v>Rumunsko</c:v>
                </c:pt>
                <c:pt idx="5">
                  <c:v>Holandsko</c:v>
                </c:pt>
                <c:pt idx="6">
                  <c:v>Poľsko</c:v>
                </c:pt>
                <c:pt idx="7">
                  <c:v>Maďarsko</c:v>
                </c:pt>
                <c:pt idx="8">
                  <c:v>Litva</c:v>
                </c:pt>
                <c:pt idx="9">
                  <c:v>Portugalsko</c:v>
                </c:pt>
                <c:pt idx="10">
                  <c:v>Estónsko</c:v>
                </c:pt>
                <c:pt idx="11">
                  <c:v>Rakúsko</c:v>
                </c:pt>
                <c:pt idx="12">
                  <c:v>Lotyšsko</c:v>
                </c:pt>
                <c:pt idx="13">
                  <c:v>Malta</c:v>
                </c:pt>
                <c:pt idx="14">
                  <c:v>Česko</c:v>
                </c:pt>
                <c:pt idx="15">
                  <c:v>Švédsko</c:v>
                </c:pt>
                <c:pt idx="16">
                  <c:v>Cyprus</c:v>
                </c:pt>
                <c:pt idx="17">
                  <c:v>Belgicko</c:v>
                </c:pt>
                <c:pt idx="18">
                  <c:v>Dánsko</c:v>
                </c:pt>
                <c:pt idx="19">
                  <c:v>Slovensko</c:v>
                </c:pt>
                <c:pt idx="20">
                  <c:v>Fínsko</c:v>
                </c:pt>
                <c:pt idx="21">
                  <c:v>Francúzsko</c:v>
                </c:pt>
                <c:pt idx="22">
                  <c:v>Nemecko</c:v>
                </c:pt>
                <c:pt idx="23">
                  <c:v>Španielsko</c:v>
                </c:pt>
                <c:pt idx="24">
                  <c:v>Slovinsko</c:v>
                </c:pt>
                <c:pt idx="25">
                  <c:v>Chorvátsko</c:v>
                </c:pt>
              </c:strCache>
            </c:strRef>
          </c:cat>
          <c:val>
            <c:numRef>
              <c:f>'Graf 25'!$P$62:$P$87</c:f>
              <c:numCache>
                <c:formatCode>#\ ##0.00\ "€"</c:formatCode>
                <c:ptCount val="26"/>
                <c:pt idx="0">
                  <c:v>2.8212152438948004</c:v>
                </c:pt>
                <c:pt idx="1">
                  <c:v>2.6053359887131138</c:v>
                </c:pt>
                <c:pt idx="2">
                  <c:v>2.5606714555992256</c:v>
                </c:pt>
                <c:pt idx="3">
                  <c:v>2.4893327064734061</c:v>
                </c:pt>
                <c:pt idx="4">
                  <c:v>2.3369608031058804</c:v>
                </c:pt>
                <c:pt idx="5">
                  <c:v>2.307546226460556</c:v>
                </c:pt>
                <c:pt idx="6">
                  <c:v>2.3020515173820453</c:v>
                </c:pt>
                <c:pt idx="7">
                  <c:v>2.2043549355065446</c:v>
                </c:pt>
                <c:pt idx="8">
                  <c:v>2.1885456209944971</c:v>
                </c:pt>
                <c:pt idx="9">
                  <c:v>2.1567927926607209</c:v>
                </c:pt>
                <c:pt idx="10">
                  <c:v>2.1345141013106348</c:v>
                </c:pt>
                <c:pt idx="11">
                  <c:v>2.1076918981674591</c:v>
                </c:pt>
                <c:pt idx="12">
                  <c:v>2.0699128579595643</c:v>
                </c:pt>
                <c:pt idx="13">
                  <c:v>2.0014793260870034</c:v>
                </c:pt>
                <c:pt idx="14">
                  <c:v>1.9397337381310136</c:v>
                </c:pt>
                <c:pt idx="15">
                  <c:v>1.9341701542267169</c:v>
                </c:pt>
                <c:pt idx="16">
                  <c:v>1.8973954433478524</c:v>
                </c:pt>
                <c:pt idx="17">
                  <c:v>1.8437861419561863</c:v>
                </c:pt>
                <c:pt idx="18">
                  <c:v>1.7637666149799764</c:v>
                </c:pt>
                <c:pt idx="19">
                  <c:v>1.7618422983616944</c:v>
                </c:pt>
                <c:pt idx="20">
                  <c:v>1.7338212828894819</c:v>
                </c:pt>
                <c:pt idx="21">
                  <c:v>1.7321826416794346</c:v>
                </c:pt>
                <c:pt idx="22">
                  <c:v>1.7032641942037459</c:v>
                </c:pt>
                <c:pt idx="23">
                  <c:v>1.6893224634529693</c:v>
                </c:pt>
                <c:pt idx="24">
                  <c:v>1.6542226991705391</c:v>
                </c:pt>
                <c:pt idx="25">
                  <c:v>1.5935187086699953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34-4297-A27E-266DD5E8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72127118322035E-2"/>
          <c:y val="0.92046250000000018"/>
          <c:w val="0.91096961805555554"/>
          <c:h val="5.4449722222222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65104166666661E-2"/>
          <c:y val="4.3284758559661705E-2"/>
          <c:w val="0.90659166666666668"/>
          <c:h val="0.67663333333333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25'!$N$7</c:f>
              <c:strCache>
                <c:ptCount val="1"/>
                <c:pt idx="0">
                  <c:v>2014-2016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943-4515-B57D-83FA2218233C}"/>
              </c:ext>
            </c:extLst>
          </c:dPt>
          <c:cat>
            <c:strRef>
              <c:f>'Graf 25'!$M$89:$M$114</c:f>
              <c:strCache>
                <c:ptCount val="26"/>
                <c:pt idx="0">
                  <c:v>Poľsko</c:v>
                </c:pt>
                <c:pt idx="1">
                  <c:v>Taliansko</c:v>
                </c:pt>
                <c:pt idx="2">
                  <c:v>Rumunsko</c:v>
                </c:pt>
                <c:pt idx="3">
                  <c:v>Cyprus</c:v>
                </c:pt>
                <c:pt idx="4">
                  <c:v>Malta</c:v>
                </c:pt>
                <c:pt idx="5">
                  <c:v>Bulharsko</c:v>
                </c:pt>
                <c:pt idx="6">
                  <c:v>Holandsko</c:v>
                </c:pt>
                <c:pt idx="7">
                  <c:v>Grécko</c:v>
                </c:pt>
                <c:pt idx="8">
                  <c:v>Írsko</c:v>
                </c:pt>
                <c:pt idx="9">
                  <c:v>Španielsko</c:v>
                </c:pt>
                <c:pt idx="10">
                  <c:v>Česko</c:v>
                </c:pt>
                <c:pt idx="11">
                  <c:v>Belgicko</c:v>
                </c:pt>
                <c:pt idx="12">
                  <c:v>Litva</c:v>
                </c:pt>
                <c:pt idx="13">
                  <c:v>Maďarsko</c:v>
                </c:pt>
                <c:pt idx="14">
                  <c:v>Chorvátsko</c:v>
                </c:pt>
                <c:pt idx="15">
                  <c:v>Francúzsko</c:v>
                </c:pt>
                <c:pt idx="16">
                  <c:v>Lotyšsko</c:v>
                </c:pt>
                <c:pt idx="17">
                  <c:v>Fínsko</c:v>
                </c:pt>
                <c:pt idx="18">
                  <c:v>Estónsko</c:v>
                </c:pt>
                <c:pt idx="19">
                  <c:v>Švédsko</c:v>
                </c:pt>
                <c:pt idx="20">
                  <c:v>Slovinsko</c:v>
                </c:pt>
                <c:pt idx="21">
                  <c:v>Nemecko</c:v>
                </c:pt>
                <c:pt idx="22">
                  <c:v>Slovensko</c:v>
                </c:pt>
                <c:pt idx="23">
                  <c:v>Rakúsko</c:v>
                </c:pt>
                <c:pt idx="24">
                  <c:v>Portugalsko</c:v>
                </c:pt>
                <c:pt idx="25">
                  <c:v>Dánsko</c:v>
                </c:pt>
              </c:strCache>
            </c:strRef>
          </c:cat>
          <c:val>
            <c:numRef>
              <c:f>'Graf 25'!$N$89:$N$114</c:f>
              <c:numCache>
                <c:formatCode>#\ ##0.00\ "€"</c:formatCode>
                <c:ptCount val="26"/>
                <c:pt idx="0">
                  <c:v>3.0979140865202797</c:v>
                </c:pt>
                <c:pt idx="1">
                  <c:v>2.4878481222065516</c:v>
                </c:pt>
                <c:pt idx="2">
                  <c:v>1.43479284623046</c:v>
                </c:pt>
                <c:pt idx="3">
                  <c:v>1.6267667635261722</c:v>
                </c:pt>
                <c:pt idx="4">
                  <c:v>2.2504398070569294</c:v>
                </c:pt>
                <c:pt idx="5">
                  <c:v>1.8657147754010626</c:v>
                </c:pt>
                <c:pt idx="6">
                  <c:v>1.7240682563318508</c:v>
                </c:pt>
                <c:pt idx="7">
                  <c:v>1.9778474835477147</c:v>
                </c:pt>
                <c:pt idx="8">
                  <c:v>1.79444450714991</c:v>
                </c:pt>
                <c:pt idx="9">
                  <c:v>1.8281141945493085</c:v>
                </c:pt>
                <c:pt idx="10">
                  <c:v>1.8741811889028686</c:v>
                </c:pt>
                <c:pt idx="11">
                  <c:v>1.7091893038011301</c:v>
                </c:pt>
                <c:pt idx="12">
                  <c:v>2.0973630352374779</c:v>
                </c:pt>
                <c:pt idx="13">
                  <c:v>1.5207215812188042</c:v>
                </c:pt>
                <c:pt idx="14">
                  <c:v>1.3411884015647286</c:v>
                </c:pt>
                <c:pt idx="15">
                  <c:v>1.5244664042984795</c:v>
                </c:pt>
                <c:pt idx="16">
                  <c:v>1.6446416052589548</c:v>
                </c:pt>
                <c:pt idx="17">
                  <c:v>1.4354976233926504</c:v>
                </c:pt>
                <c:pt idx="18">
                  <c:v>1.4568001652567799</c:v>
                </c:pt>
                <c:pt idx="19">
                  <c:v>1.475070248812536</c:v>
                </c:pt>
                <c:pt idx="20">
                  <c:v>1.6418185403780783</c:v>
                </c:pt>
                <c:pt idx="21">
                  <c:v>1.3573104392817652</c:v>
                </c:pt>
                <c:pt idx="22">
                  <c:v>1.5961851971844543</c:v>
                </c:pt>
                <c:pt idx="23">
                  <c:v>1.5843138499633167</c:v>
                </c:pt>
                <c:pt idx="24">
                  <c:v>1.7841638846347088</c:v>
                </c:pt>
                <c:pt idx="25">
                  <c:v>1.2366693755554701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9-4739-8225-F963FA1DA8EF}"/>
            </c:ext>
          </c:extLst>
        </c:ser>
        <c:ser>
          <c:idx val="1"/>
          <c:order val="1"/>
          <c:tx>
            <c:strRef>
              <c:f>'Graf 25'!$O$7</c:f>
              <c:strCache>
                <c:ptCount val="1"/>
                <c:pt idx="0">
                  <c:v>2017-2019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43-4515-B57D-83FA2218233C}"/>
              </c:ext>
            </c:extLst>
          </c:dPt>
          <c:cat>
            <c:strRef>
              <c:f>'Graf 25'!$M$89:$M$114</c:f>
              <c:strCache>
                <c:ptCount val="26"/>
                <c:pt idx="0">
                  <c:v>Poľsko</c:v>
                </c:pt>
                <c:pt idx="1">
                  <c:v>Taliansko</c:v>
                </c:pt>
                <c:pt idx="2">
                  <c:v>Rumunsko</c:v>
                </c:pt>
                <c:pt idx="3">
                  <c:v>Cyprus</c:v>
                </c:pt>
                <c:pt idx="4">
                  <c:v>Malta</c:v>
                </c:pt>
                <c:pt idx="5">
                  <c:v>Bulharsko</c:v>
                </c:pt>
                <c:pt idx="6">
                  <c:v>Holandsko</c:v>
                </c:pt>
                <c:pt idx="7">
                  <c:v>Grécko</c:v>
                </c:pt>
                <c:pt idx="8">
                  <c:v>Írsko</c:v>
                </c:pt>
                <c:pt idx="9">
                  <c:v>Španielsko</c:v>
                </c:pt>
                <c:pt idx="10">
                  <c:v>Česko</c:v>
                </c:pt>
                <c:pt idx="11">
                  <c:v>Belgicko</c:v>
                </c:pt>
                <c:pt idx="12">
                  <c:v>Litva</c:v>
                </c:pt>
                <c:pt idx="13">
                  <c:v>Maďarsko</c:v>
                </c:pt>
                <c:pt idx="14">
                  <c:v>Chorvátsko</c:v>
                </c:pt>
                <c:pt idx="15">
                  <c:v>Francúzsko</c:v>
                </c:pt>
                <c:pt idx="16">
                  <c:v>Lotyšsko</c:v>
                </c:pt>
                <c:pt idx="17">
                  <c:v>Fínsko</c:v>
                </c:pt>
                <c:pt idx="18">
                  <c:v>Estónsko</c:v>
                </c:pt>
                <c:pt idx="19">
                  <c:v>Švédsko</c:v>
                </c:pt>
                <c:pt idx="20">
                  <c:v>Slovinsko</c:v>
                </c:pt>
                <c:pt idx="21">
                  <c:v>Nemecko</c:v>
                </c:pt>
                <c:pt idx="22">
                  <c:v>Slovensko</c:v>
                </c:pt>
                <c:pt idx="23">
                  <c:v>Rakúsko</c:v>
                </c:pt>
                <c:pt idx="24">
                  <c:v>Portugalsko</c:v>
                </c:pt>
                <c:pt idx="25">
                  <c:v>Dánsko</c:v>
                </c:pt>
              </c:strCache>
            </c:strRef>
          </c:cat>
          <c:val>
            <c:numRef>
              <c:f>'Graf 25'!$O$89:$O$114</c:f>
              <c:numCache>
                <c:formatCode>#\ ##0.00\ "€"</c:formatCode>
                <c:ptCount val="26"/>
                <c:pt idx="0">
                  <c:v>2.9024572789607568</c:v>
                </c:pt>
                <c:pt idx="1">
                  <c:v>2.4285959730860305</c:v>
                </c:pt>
                <c:pt idx="2">
                  <c:v>1.6461387138241204</c:v>
                </c:pt>
                <c:pt idx="3">
                  <c:v>1.8786866109925175</c:v>
                </c:pt>
                <c:pt idx="4">
                  <c:v>1.9449764658082351</c:v>
                </c:pt>
                <c:pt idx="5">
                  <c:v>1.954032962568329</c:v>
                </c:pt>
                <c:pt idx="6">
                  <c:v>1.7904022504945281</c:v>
                </c:pt>
                <c:pt idx="7">
                  <c:v>1.9258252408976764</c:v>
                </c:pt>
                <c:pt idx="8">
                  <c:v>1.7547366977277328</c:v>
                </c:pt>
                <c:pt idx="9">
                  <c:v>1.8262558678563094</c:v>
                </c:pt>
                <c:pt idx="10">
                  <c:v>1.8580348687896631</c:v>
                </c:pt>
                <c:pt idx="11">
                  <c:v>1.672433305517</c:v>
                </c:pt>
                <c:pt idx="12">
                  <c:v>1.8620827669457674</c:v>
                </c:pt>
                <c:pt idx="13">
                  <c:v>1.6283636478751464</c:v>
                </c:pt>
                <c:pt idx="14">
                  <c:v>1.4404558263012113</c:v>
                </c:pt>
                <c:pt idx="15">
                  <c:v>1.4831480798081298</c:v>
                </c:pt>
                <c:pt idx="16">
                  <c:v>1.6138137427778476</c:v>
                </c:pt>
                <c:pt idx="17">
                  <c:v>1.4814556916511916</c:v>
                </c:pt>
                <c:pt idx="18">
                  <c:v>1.4132667686327012</c:v>
                </c:pt>
                <c:pt idx="19">
                  <c:v>1.445440606780459</c:v>
                </c:pt>
                <c:pt idx="20">
                  <c:v>1.6417165674991236</c:v>
                </c:pt>
                <c:pt idx="21">
                  <c:v>1.3674484639198654</c:v>
                </c:pt>
                <c:pt idx="22">
                  <c:v>1.4670829870516013</c:v>
                </c:pt>
                <c:pt idx="23">
                  <c:v>1.5135613123250264</c:v>
                </c:pt>
                <c:pt idx="24">
                  <c:v>1.5403214556409377</c:v>
                </c:pt>
                <c:pt idx="25">
                  <c:v>1.2174479798046922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49-4739-8225-F963FA1DA8EF}"/>
            </c:ext>
          </c:extLst>
        </c:ser>
        <c:ser>
          <c:idx val="2"/>
          <c:order val="2"/>
          <c:tx>
            <c:strRef>
              <c:f>'Graf 25'!$P$7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43-4515-B57D-83FA2218233C}"/>
              </c:ext>
            </c:extLst>
          </c:dPt>
          <c:dLbls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43-4515-B57D-83FA22182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25'!$M$89:$M$114</c:f>
              <c:strCache>
                <c:ptCount val="26"/>
                <c:pt idx="0">
                  <c:v>Poľsko</c:v>
                </c:pt>
                <c:pt idx="1">
                  <c:v>Taliansko</c:v>
                </c:pt>
                <c:pt idx="2">
                  <c:v>Rumunsko</c:v>
                </c:pt>
                <c:pt idx="3">
                  <c:v>Cyprus</c:v>
                </c:pt>
                <c:pt idx="4">
                  <c:v>Malta</c:v>
                </c:pt>
                <c:pt idx="5">
                  <c:v>Bulharsko</c:v>
                </c:pt>
                <c:pt idx="6">
                  <c:v>Holandsko</c:v>
                </c:pt>
                <c:pt idx="7">
                  <c:v>Grécko</c:v>
                </c:pt>
                <c:pt idx="8">
                  <c:v>Írsko</c:v>
                </c:pt>
                <c:pt idx="9">
                  <c:v>Španielsko</c:v>
                </c:pt>
                <c:pt idx="10">
                  <c:v>Česko</c:v>
                </c:pt>
                <c:pt idx="11">
                  <c:v>Belgicko</c:v>
                </c:pt>
                <c:pt idx="12">
                  <c:v>Litva</c:v>
                </c:pt>
                <c:pt idx="13">
                  <c:v>Maďarsko</c:v>
                </c:pt>
                <c:pt idx="14">
                  <c:v>Chorvátsko</c:v>
                </c:pt>
                <c:pt idx="15">
                  <c:v>Francúzsko</c:v>
                </c:pt>
                <c:pt idx="16">
                  <c:v>Lotyšsko</c:v>
                </c:pt>
                <c:pt idx="17">
                  <c:v>Fínsko</c:v>
                </c:pt>
                <c:pt idx="18">
                  <c:v>Estónsko</c:v>
                </c:pt>
                <c:pt idx="19">
                  <c:v>Švédsko</c:v>
                </c:pt>
                <c:pt idx="20">
                  <c:v>Slovinsko</c:v>
                </c:pt>
                <c:pt idx="21">
                  <c:v>Nemecko</c:v>
                </c:pt>
                <c:pt idx="22">
                  <c:v>Slovensko</c:v>
                </c:pt>
                <c:pt idx="23">
                  <c:v>Rakúsko</c:v>
                </c:pt>
                <c:pt idx="24">
                  <c:v>Portugalsko</c:v>
                </c:pt>
                <c:pt idx="25">
                  <c:v>Dánsko</c:v>
                </c:pt>
              </c:strCache>
            </c:strRef>
          </c:cat>
          <c:val>
            <c:numRef>
              <c:f>'Graf 25'!$P$89:$P$114</c:f>
              <c:numCache>
                <c:formatCode>#\ ##0.00\ "€"</c:formatCode>
                <c:ptCount val="26"/>
                <c:pt idx="0">
                  <c:v>2.7584341986184273</c:v>
                </c:pt>
                <c:pt idx="1">
                  <c:v>2.349843403569015</c:v>
                </c:pt>
                <c:pt idx="2">
                  <c:v>2.1545680421265057</c:v>
                </c:pt>
                <c:pt idx="3">
                  <c:v>2.0216310744695454</c:v>
                </c:pt>
                <c:pt idx="4">
                  <c:v>2.016386392380122</c:v>
                </c:pt>
                <c:pt idx="5">
                  <c:v>1.9604279695446989</c:v>
                </c:pt>
                <c:pt idx="6">
                  <c:v>1.8208950733774407</c:v>
                </c:pt>
                <c:pt idx="7">
                  <c:v>1.8160282559433851</c:v>
                </c:pt>
                <c:pt idx="8">
                  <c:v>1.7800724875928884</c:v>
                </c:pt>
                <c:pt idx="9">
                  <c:v>1.7716136411232697</c:v>
                </c:pt>
                <c:pt idx="10">
                  <c:v>1.7386703398117949</c:v>
                </c:pt>
                <c:pt idx="11">
                  <c:v>1.712660229151904</c:v>
                </c:pt>
                <c:pt idx="12">
                  <c:v>1.6648545493960958</c:v>
                </c:pt>
                <c:pt idx="13">
                  <c:v>1.6549479743906874</c:v>
                </c:pt>
                <c:pt idx="14">
                  <c:v>1.6005466568836932</c:v>
                </c:pt>
                <c:pt idx="15">
                  <c:v>1.5937672992419338</c:v>
                </c:pt>
                <c:pt idx="16">
                  <c:v>1.5856838126866959</c:v>
                </c:pt>
                <c:pt idx="17">
                  <c:v>1.5196146119085798</c:v>
                </c:pt>
                <c:pt idx="18">
                  <c:v>1.4971363505554394</c:v>
                </c:pt>
                <c:pt idx="19">
                  <c:v>1.4869044794829056</c:v>
                </c:pt>
                <c:pt idx="20">
                  <c:v>1.4868970247679449</c:v>
                </c:pt>
                <c:pt idx="21">
                  <c:v>1.485719910218144</c:v>
                </c:pt>
                <c:pt idx="22">
                  <c:v>1.4806866098085045</c:v>
                </c:pt>
                <c:pt idx="23">
                  <c:v>1.4074270272044072</c:v>
                </c:pt>
                <c:pt idx="24">
                  <c:v>1.3980764614986483</c:v>
                </c:pt>
                <c:pt idx="25">
                  <c:v>1.3315971399942241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49-4739-8225-F963FA1D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643806622988616E-2"/>
          <c:y val="0.92046250000000018"/>
          <c:w val="0.89366712665487202"/>
          <c:h val="5.4449722222222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0949518488005"/>
          <c:y val="3.9235762540199538E-2"/>
          <c:w val="0.64859809027777782"/>
          <c:h val="0.82918402777777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26'!$M$9</c:f>
              <c:strCache>
                <c:ptCount val="1"/>
                <c:pt idx="0">
                  <c:v>Nápoje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26'!$N$9:$Z$9</c:f>
              <c:numCache>
                <c:formatCode>_-* #\ ##0.00\ [$€-1]_-;\-* #\ ##0.00\ [$€-1]_-;_-* "-"??\ [$€-1]_-;_-@_-</c:formatCode>
                <c:ptCount val="13"/>
                <c:pt idx="0">
                  <c:v>-199186844.68582636</c:v>
                </c:pt>
                <c:pt idx="1">
                  <c:v>-172196839.0804598</c:v>
                </c:pt>
                <c:pt idx="2">
                  <c:v>-123462795.76587796</c:v>
                </c:pt>
                <c:pt idx="3">
                  <c:v>-193194036.59363002</c:v>
                </c:pt>
                <c:pt idx="4">
                  <c:v>-218937019.19458038</c:v>
                </c:pt>
                <c:pt idx="5">
                  <c:v>-216361982.87516901</c:v>
                </c:pt>
                <c:pt idx="6">
                  <c:v>-248849923.20896199</c:v>
                </c:pt>
                <c:pt idx="7">
                  <c:v>-266894954.41267592</c:v>
                </c:pt>
                <c:pt idx="8">
                  <c:v>-305929153.25994915</c:v>
                </c:pt>
                <c:pt idx="9">
                  <c:v>-302463188.92362666</c:v>
                </c:pt>
                <c:pt idx="10">
                  <c:v>-276834538.60970056</c:v>
                </c:pt>
                <c:pt idx="11">
                  <c:v>-196455373.29838505</c:v>
                </c:pt>
                <c:pt idx="12">
                  <c:v>-268245982.90598291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6E0-8DDE-5E73FA3401AB}"/>
            </c:ext>
          </c:extLst>
        </c:ser>
        <c:ser>
          <c:idx val="2"/>
          <c:order val="1"/>
          <c:tx>
            <c:strRef>
              <c:f>'Graf 26'!$M$11</c:f>
              <c:strCache>
                <c:ptCount val="1"/>
                <c:pt idx="0">
                  <c:v>Mliečne výrobky a vajcia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26'!$N$11:$Z$11</c:f>
              <c:numCache>
                <c:formatCode>_-* #\ ##0.00\ [$€-1]_-;\-* #\ ##0.00\ [$€-1]_-;_-* "-"??\ [$€-1]_-;_-@_-</c:formatCode>
                <c:ptCount val="13"/>
                <c:pt idx="0">
                  <c:v>-48412159.613788903</c:v>
                </c:pt>
                <c:pt idx="1">
                  <c:v>-11616379.310344815</c:v>
                </c:pt>
                <c:pt idx="2">
                  <c:v>-6676525.5292652547</c:v>
                </c:pt>
                <c:pt idx="3">
                  <c:v>-10801897.447481334</c:v>
                </c:pt>
                <c:pt idx="4">
                  <c:v>-22771388.784343243</c:v>
                </c:pt>
                <c:pt idx="5">
                  <c:v>-20748643.533123016</c:v>
                </c:pt>
                <c:pt idx="6">
                  <c:v>-61941647.845333815</c:v>
                </c:pt>
                <c:pt idx="7">
                  <c:v>-97043498.273878038</c:v>
                </c:pt>
                <c:pt idx="8">
                  <c:v>-88200609.652836561</c:v>
                </c:pt>
                <c:pt idx="9">
                  <c:v>-114428039.30326039</c:v>
                </c:pt>
                <c:pt idx="10">
                  <c:v>-150007327.96357903</c:v>
                </c:pt>
                <c:pt idx="11">
                  <c:v>-169706417.51923561</c:v>
                </c:pt>
                <c:pt idx="12">
                  <c:v>-396649059.8290599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7-46E0-8DDE-5E73FA3401AB}"/>
            </c:ext>
          </c:extLst>
        </c:ser>
        <c:ser>
          <c:idx val="3"/>
          <c:order val="2"/>
          <c:tx>
            <c:strRef>
              <c:f>'Graf 26'!$M$12</c:f>
              <c:strCache>
                <c:ptCount val="1"/>
                <c:pt idx="0">
                  <c:v>Tuky a oleje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26'!$N$12:$Z$12</c:f>
              <c:numCache>
                <c:formatCode>_-* #\ ##0.00\ [$€-1]_-;\-* #\ ##0.00\ [$€-1]_-;_-* "-"??\ [$€-1]_-;_-@_-</c:formatCode>
                <c:ptCount val="13"/>
                <c:pt idx="0">
                  <c:v>-92396469.789545149</c:v>
                </c:pt>
                <c:pt idx="1">
                  <c:v>-110290948.27586207</c:v>
                </c:pt>
                <c:pt idx="2">
                  <c:v>-48062733.49937731</c:v>
                </c:pt>
                <c:pt idx="3">
                  <c:v>-75686318.801295072</c:v>
                </c:pt>
                <c:pt idx="4">
                  <c:v>-89127557.395558894</c:v>
                </c:pt>
                <c:pt idx="5">
                  <c:v>-70900675.980171233</c:v>
                </c:pt>
                <c:pt idx="6">
                  <c:v>-87470349.625079036</c:v>
                </c:pt>
                <c:pt idx="7">
                  <c:v>-114468876.69292733</c:v>
                </c:pt>
                <c:pt idx="8">
                  <c:v>-119042133.78492802</c:v>
                </c:pt>
                <c:pt idx="9">
                  <c:v>-105268870.03126395</c:v>
                </c:pt>
                <c:pt idx="10">
                  <c:v>-3929005.4281211495</c:v>
                </c:pt>
                <c:pt idx="11">
                  <c:v>-49640196.161325783</c:v>
                </c:pt>
                <c:pt idx="12">
                  <c:v>-179014396.96106365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7-46E0-8DDE-5E73FA3401AB}"/>
            </c:ext>
          </c:extLst>
        </c:ser>
        <c:ser>
          <c:idx val="4"/>
          <c:order val="3"/>
          <c:tx>
            <c:strRef>
              <c:f>'Graf 26'!$M$13</c:f>
              <c:strCache>
                <c:ptCount val="1"/>
                <c:pt idx="0">
                  <c:v>Ovocie a zelenina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26'!$N$13:$Z$13</c:f>
              <c:numCache>
                <c:formatCode>_-* #\ ##0.00\ [$€-1]_-;\-* #\ ##0.00\ [$€-1]_-;_-* "-"??\ [$€-1]_-;_-@_-</c:formatCode>
                <c:ptCount val="13"/>
                <c:pt idx="0">
                  <c:v>-383697669.15591764</c:v>
                </c:pt>
                <c:pt idx="1">
                  <c:v>-399042385.05747128</c:v>
                </c:pt>
                <c:pt idx="2">
                  <c:v>-382952988.79202992</c:v>
                </c:pt>
                <c:pt idx="3">
                  <c:v>-426749491.75513887</c:v>
                </c:pt>
                <c:pt idx="4">
                  <c:v>-464269792.99962366</c:v>
                </c:pt>
                <c:pt idx="5">
                  <c:v>-483573465.5250113</c:v>
                </c:pt>
                <c:pt idx="6">
                  <c:v>-541094814.34637284</c:v>
                </c:pt>
                <c:pt idx="7">
                  <c:v>-523384712.75559878</c:v>
                </c:pt>
                <c:pt idx="8">
                  <c:v>-550009669.77138019</c:v>
                </c:pt>
                <c:pt idx="9">
                  <c:v>-613626636.89146948</c:v>
                </c:pt>
                <c:pt idx="10">
                  <c:v>-653412151.98739266</c:v>
                </c:pt>
                <c:pt idx="11">
                  <c:v>-679810915.7013613</c:v>
                </c:pt>
                <c:pt idx="12">
                  <c:v>-785829135.80246925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47-46E0-8DDE-5E73FA3401AB}"/>
            </c:ext>
          </c:extLst>
        </c:ser>
        <c:ser>
          <c:idx val="5"/>
          <c:order val="4"/>
          <c:tx>
            <c:strRef>
              <c:f>'Graf 26'!$M$14</c:f>
              <c:strCache>
                <c:ptCount val="1"/>
                <c:pt idx="0">
                  <c:v>Mäso a mäsové výrobky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26'!$N$14:$Z$14</c:f>
              <c:numCache>
                <c:formatCode>_-* #\ ##0.00\ [$€-1]_-;\-* #\ ##0.00\ [$€-1]_-;_-* "-"??\ [$€-1]_-;_-@_-</c:formatCode>
                <c:ptCount val="13"/>
                <c:pt idx="0">
                  <c:v>-251235573.65919891</c:v>
                </c:pt>
                <c:pt idx="1">
                  <c:v>-309655890.80459774</c:v>
                </c:pt>
                <c:pt idx="2">
                  <c:v>-286587795.76587796</c:v>
                </c:pt>
                <c:pt idx="3">
                  <c:v>-325888863.7903772</c:v>
                </c:pt>
                <c:pt idx="4">
                  <c:v>-305726608.95747083</c:v>
                </c:pt>
                <c:pt idx="5">
                  <c:v>-303093393.42045963</c:v>
                </c:pt>
                <c:pt idx="6">
                  <c:v>-391715755.71415663</c:v>
                </c:pt>
                <c:pt idx="7">
                  <c:v>-478664689.74063909</c:v>
                </c:pt>
                <c:pt idx="8">
                  <c:v>-477470491.10922939</c:v>
                </c:pt>
                <c:pt idx="9">
                  <c:v>-517951326.48503792</c:v>
                </c:pt>
                <c:pt idx="10">
                  <c:v>-563436972.50919271</c:v>
                </c:pt>
                <c:pt idx="11">
                  <c:v>-536622093.51483887</c:v>
                </c:pt>
                <c:pt idx="12">
                  <c:v>-677612962.96296299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47-46E0-8DDE-5E73FA3401AB}"/>
            </c:ext>
          </c:extLst>
        </c:ser>
        <c:ser>
          <c:idx val="1"/>
          <c:order val="6"/>
          <c:tx>
            <c:strRef>
              <c:f>'Graf 26'!$M$10</c:f>
              <c:strCache>
                <c:ptCount val="1"/>
                <c:pt idx="0">
                  <c:v>Obilniny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26'!$N$10:$Z$10</c:f>
              <c:numCache>
                <c:formatCode>_-* #\ ##0.00\ [$€-1]_-;\-* #\ ##0.00\ [$€-1]_-;_-* "-"??\ [$€-1]_-;_-@_-</c:formatCode>
                <c:ptCount val="13"/>
                <c:pt idx="0">
                  <c:v>38906992.532247126</c:v>
                </c:pt>
                <c:pt idx="1">
                  <c:v>96348419.540229917</c:v>
                </c:pt>
                <c:pt idx="2">
                  <c:v>146779265.25529265</c:v>
                </c:pt>
                <c:pt idx="3">
                  <c:v>133039680.74693173</c:v>
                </c:pt>
                <c:pt idx="4">
                  <c:v>134604599.17199844</c:v>
                </c:pt>
                <c:pt idx="5">
                  <c:v>188866660.65795398</c:v>
                </c:pt>
                <c:pt idx="6">
                  <c:v>209117029.54196399</c:v>
                </c:pt>
                <c:pt idx="7">
                  <c:v>190938178.27741885</c:v>
                </c:pt>
                <c:pt idx="8">
                  <c:v>92855165.114309907</c:v>
                </c:pt>
                <c:pt idx="9">
                  <c:v>88685966.949531078</c:v>
                </c:pt>
                <c:pt idx="10">
                  <c:v>218265759.06146026</c:v>
                </c:pt>
                <c:pt idx="11">
                  <c:v>260275987.14805096</c:v>
                </c:pt>
                <c:pt idx="12">
                  <c:v>485350873.69420707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47-46E0-8DDE-5E73FA3401AB}"/>
            </c:ext>
          </c:extLst>
        </c:ser>
        <c:ser>
          <c:idx val="6"/>
          <c:order val="7"/>
          <c:tx>
            <c:strRef>
              <c:f>'Graf 26'!$M$15</c:f>
              <c:strCache>
                <c:ptCount val="1"/>
                <c:pt idx="0">
                  <c:v>Ostatné potraviny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26'!$N$15:$Z$15</c:f>
              <c:numCache>
                <c:formatCode>_-* #\ ##0.00\ [$€-1]_-;\-* #\ ##0.00\ [$€-1]_-;_-* "-"??\ [$€-1]_-;_-@_-</c:formatCode>
                <c:ptCount val="13"/>
                <c:pt idx="0">
                  <c:v>102756279.70128989</c:v>
                </c:pt>
                <c:pt idx="1">
                  <c:v>176965517.24137938</c:v>
                </c:pt>
                <c:pt idx="2">
                  <c:v>306848536.73723531</c:v>
                </c:pt>
                <c:pt idx="3">
                  <c:v>247354114.90098643</c:v>
                </c:pt>
                <c:pt idx="4">
                  <c:v>10961633.421151757</c:v>
                </c:pt>
                <c:pt idx="5">
                  <c:v>-56116701.216764212</c:v>
                </c:pt>
                <c:pt idx="6">
                  <c:v>5178932.1528593302</c:v>
                </c:pt>
                <c:pt idx="7">
                  <c:v>64378578.383641601</c:v>
                </c:pt>
                <c:pt idx="8">
                  <c:v>22216850.127010942</c:v>
                </c:pt>
                <c:pt idx="9">
                  <c:v>39243617.686467171</c:v>
                </c:pt>
                <c:pt idx="10">
                  <c:v>95546629.311854362</c:v>
                </c:pt>
                <c:pt idx="11">
                  <c:v>77721501.648769617</c:v>
                </c:pt>
                <c:pt idx="12">
                  <c:v>95463637.226970673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7-46E0-8DDE-5E73FA3401AB}"/>
            </c:ext>
          </c:extLst>
        </c:ser>
        <c:ser>
          <c:idx val="7"/>
          <c:order val="8"/>
          <c:tx>
            <c:strRef>
              <c:f>'Graf 26'!$M$16</c:f>
              <c:strCache>
                <c:ptCount val="1"/>
                <c:pt idx="0">
                  <c:v>Cukor a med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26'!$N$16:$Z$16</c:f>
              <c:numCache>
                <c:formatCode>_-* #\ ##0.00\ [$€-1]_-;\-* #\ ##0.00\ [$€-1]_-;_-* "-"??\ [$€-1]_-;_-@_-</c:formatCode>
                <c:ptCount val="13"/>
                <c:pt idx="0">
                  <c:v>38319378.441578031</c:v>
                </c:pt>
                <c:pt idx="1">
                  <c:v>83440373.563218385</c:v>
                </c:pt>
                <c:pt idx="2">
                  <c:v>262401930.26151931</c:v>
                </c:pt>
                <c:pt idx="3">
                  <c:v>212718921.76793912</c:v>
                </c:pt>
                <c:pt idx="4">
                  <c:v>129256334.21151674</c:v>
                </c:pt>
                <c:pt idx="5">
                  <c:v>120719774.67327628</c:v>
                </c:pt>
                <c:pt idx="6">
                  <c:v>97009811.184388846</c:v>
                </c:pt>
                <c:pt idx="7">
                  <c:v>129204983.62397097</c:v>
                </c:pt>
                <c:pt idx="8">
                  <c:v>91685918.712955117</c:v>
                </c:pt>
                <c:pt idx="9">
                  <c:v>110860652.07682</c:v>
                </c:pt>
                <c:pt idx="10">
                  <c:v>106488250.74417788</c:v>
                </c:pt>
                <c:pt idx="11">
                  <c:v>135145844.25467151</c:v>
                </c:pt>
                <c:pt idx="12">
                  <c:v>181389696.10636279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47-46E0-8DDE-5E73FA34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418144"/>
        <c:axId val="603404416"/>
      </c:barChart>
      <c:lineChart>
        <c:grouping val="standard"/>
        <c:varyColors val="0"/>
        <c:ser>
          <c:idx val="8"/>
          <c:order val="5"/>
          <c:tx>
            <c:strRef>
              <c:f>'Graf 26'!$M$17</c:f>
              <c:strCache>
                <c:ptCount val="1"/>
                <c:pt idx="0">
                  <c:v>Saldo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26'!$N$8:$Z$8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26'!$N$17:$Z$17</c:f>
              <c:numCache>
                <c:formatCode>_-* #\ ##0.00\ [$€-1]_-;\-* #\ ##0.00\ [$€-1]_-;_-* "-"??\ [$€-1]_-;_-@_-</c:formatCode>
                <c:ptCount val="13"/>
                <c:pt idx="0">
                  <c:v>-794946066.22916186</c:v>
                </c:pt>
                <c:pt idx="1">
                  <c:v>-646048132.18390799</c:v>
                </c:pt>
                <c:pt idx="2">
                  <c:v>-131713107.09838116</c:v>
                </c:pt>
                <c:pt idx="3">
                  <c:v>-439207890.97206521</c:v>
                </c:pt>
                <c:pt idx="4">
                  <c:v>-826009800.52691007</c:v>
                </c:pt>
                <c:pt idx="5">
                  <c:v>-841208427.21946812</c:v>
                </c:pt>
                <c:pt idx="6">
                  <c:v>-1019766717.8606923</c:v>
                </c:pt>
                <c:pt idx="7">
                  <c:v>-1095934991.5906878</c:v>
                </c:pt>
                <c:pt idx="8">
                  <c:v>-1333894123.6240473</c:v>
                </c:pt>
                <c:pt idx="9">
                  <c:v>-1414947824.9218402</c:v>
                </c:pt>
                <c:pt idx="10">
                  <c:v>-1227319357.3804936</c:v>
                </c:pt>
                <c:pt idx="11">
                  <c:v>-1159091663.1436546</c:v>
                </c:pt>
                <c:pt idx="12">
                  <c:v>-1545147331.4339981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47-46E0-8DDE-5E73FA34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418144"/>
        <c:axId val="603404416"/>
      </c:lineChart>
      <c:catAx>
        <c:axId val="6034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16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603404416"/>
        <c:crosses val="autoZero"/>
        <c:auto val="1"/>
        <c:lblAlgn val="ctr"/>
        <c:lblOffset val="100"/>
        <c:noMultiLvlLbl val="0"/>
      </c:catAx>
      <c:valAx>
        <c:axId val="60340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60341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</c:legendEntry>
      <c:layout>
        <c:manualLayout>
          <c:xMode val="edge"/>
          <c:yMode val="edge"/>
          <c:x val="0.84252656250000002"/>
          <c:y val="5.7326388888888892E-2"/>
          <c:w val="0.15543402777777779"/>
          <c:h val="0.92503472222222227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61284722222231E-2"/>
          <c:y val="4.3078380450247707E-2"/>
          <c:w val="0.76074166666666654"/>
          <c:h val="0.85342974934422711"/>
        </c:manualLayout>
      </c:layout>
      <c:areaChart>
        <c:grouping val="standard"/>
        <c:varyColors val="0"/>
        <c:ser>
          <c:idx val="0"/>
          <c:order val="0"/>
          <c:tx>
            <c:strRef>
              <c:f>'Graf 27'!$M$17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2.2048611111111113E-2"/>
                  <c:y val="-0.2072569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9-46E3-A894-EBAE5F78C93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09-46E3-A894-EBAE5F78C9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09-46E3-A894-EBAE5F78C9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09-46E3-A894-EBAE5F78C9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09-46E3-A894-EBAE5F78C9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09-46E3-A894-EBAE5F78C932}"/>
                </c:ext>
              </c:extLst>
            </c:dLbl>
            <c:dLbl>
              <c:idx val="6"/>
              <c:layout>
                <c:manualLayout>
                  <c:x val="-3.0868055555555555E-2"/>
                  <c:y val="-0.11024305555555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09-46E3-A894-EBAE5F78C93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27'!$N$6:$T$6</c:f>
              <c:strCache>
                <c:ptCount val="7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'Graf 27'!$N$17:$T$17</c:f>
              <c:numCache>
                <c:formatCode>0.0%</c:formatCode>
                <c:ptCount val="7"/>
                <c:pt idx="0">
                  <c:v>0.64275951745664472</c:v>
                </c:pt>
                <c:pt idx="1">
                  <c:v>0.62503622555425131</c:v>
                </c:pt>
                <c:pt idx="2">
                  <c:v>0.62418862353849547</c:v>
                </c:pt>
                <c:pt idx="3">
                  <c:v>0.61534050346585123</c:v>
                </c:pt>
                <c:pt idx="4">
                  <c:v>0.6341074372101585</c:v>
                </c:pt>
                <c:pt idx="5">
                  <c:v>0.65748505723630413</c:v>
                </c:pt>
                <c:pt idx="6">
                  <c:v>0.59788693140984295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F-4260-96DA-FD1242AD1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2"/>
          <c:order val="2"/>
          <c:tx>
            <c:strRef>
              <c:f>'Graf 27'!$M$13</c:f>
              <c:strCache>
                <c:ptCount val="1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27'!$N$6:$T$6</c:f>
              <c:strCache>
                <c:ptCount val="7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'Graf 27'!$N$13:$T$13</c:f>
              <c:numCache>
                <c:formatCode>0.0%</c:formatCode>
                <c:ptCount val="7"/>
                <c:pt idx="0">
                  <c:v>0.60882758912060086</c:v>
                </c:pt>
                <c:pt idx="1">
                  <c:v>0.5746898900428421</c:v>
                </c:pt>
                <c:pt idx="2">
                  <c:v>0.57180685340953419</c:v>
                </c:pt>
                <c:pt idx="3">
                  <c:v>0.55905178225985086</c:v>
                </c:pt>
                <c:pt idx="4">
                  <c:v>0.558707771490633</c:v>
                </c:pt>
                <c:pt idx="5">
                  <c:v>0.58717191670550806</c:v>
                </c:pt>
                <c:pt idx="6">
                  <c:v>0.52016412384197985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F-4260-96DA-FD1242AD1CBF}"/>
            </c:ext>
          </c:extLst>
        </c:ser>
        <c:ser>
          <c:idx val="3"/>
          <c:order val="3"/>
          <c:tx>
            <c:strRef>
              <c:f>'Graf 27'!$M$14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27'!$N$6:$T$6</c:f>
              <c:strCache>
                <c:ptCount val="7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'Graf 27'!$N$14:$T$14</c:f>
              <c:numCache>
                <c:formatCode>0.0%</c:formatCode>
                <c:ptCount val="7"/>
                <c:pt idx="0">
                  <c:v>0.7134927103155374</c:v>
                </c:pt>
                <c:pt idx="1">
                  <c:v>0.68042134312995262</c:v>
                </c:pt>
                <c:pt idx="2">
                  <c:v>0.65753018476336444</c:v>
                </c:pt>
                <c:pt idx="3">
                  <c:v>0.64262292782665997</c:v>
                </c:pt>
                <c:pt idx="4">
                  <c:v>0.66238219877162652</c:v>
                </c:pt>
                <c:pt idx="5">
                  <c:v>0.65785262054016536</c:v>
                </c:pt>
                <c:pt idx="6">
                  <c:v>0.62607773247222731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8F-4260-96DA-FD1242AD1CBF}"/>
            </c:ext>
          </c:extLst>
        </c:ser>
        <c:ser>
          <c:idx val="5"/>
          <c:order val="4"/>
          <c:tx>
            <c:strRef>
              <c:f>'Graf 27'!$M$15</c:f>
              <c:strCache>
                <c:ptCount val="1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27'!$N$6:$T$6</c:f>
              <c:strCache>
                <c:ptCount val="7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'Graf 27'!$N$15:$T$15</c:f>
              <c:numCache>
                <c:formatCode>0.0%</c:formatCode>
                <c:ptCount val="7"/>
                <c:pt idx="0">
                  <c:v>0.7400149633647799</c:v>
                </c:pt>
                <c:pt idx="1">
                  <c:v>0.71098009670571005</c:v>
                </c:pt>
                <c:pt idx="2">
                  <c:v>0.70658046991490875</c:v>
                </c:pt>
                <c:pt idx="3">
                  <c:v>0.68801270391344194</c:v>
                </c:pt>
                <c:pt idx="4">
                  <c:v>0.6907614802684372</c:v>
                </c:pt>
                <c:pt idx="5">
                  <c:v>0.68140496004524653</c:v>
                </c:pt>
                <c:pt idx="6">
                  <c:v>0.59360319734287792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8F-4260-96DA-FD1242AD1CBF}"/>
            </c:ext>
          </c:extLst>
        </c:ser>
        <c:ser>
          <c:idx val="4"/>
          <c:order val="5"/>
          <c:tx>
            <c:strRef>
              <c:f>'Graf 27'!$M$16</c:f>
              <c:strCache>
                <c:ptCount val="1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27'!$N$6:$T$6</c:f>
              <c:strCache>
                <c:ptCount val="7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'Graf 27'!$N$16:$T$16</c:f>
              <c:numCache>
                <c:formatCode>0.0%</c:formatCode>
                <c:ptCount val="7"/>
                <c:pt idx="0">
                  <c:v>0.84576271233801192</c:v>
                </c:pt>
                <c:pt idx="1">
                  <c:v>0.81169726645551854</c:v>
                </c:pt>
                <c:pt idx="2">
                  <c:v>0.77750245779760929</c:v>
                </c:pt>
                <c:pt idx="3">
                  <c:v>0.75177716718634024</c:v>
                </c:pt>
                <c:pt idx="4">
                  <c:v>0.74679038865708658</c:v>
                </c:pt>
                <c:pt idx="5">
                  <c:v>0.74183766410659846</c:v>
                </c:pt>
                <c:pt idx="6">
                  <c:v>0.71282721152104922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8F-4260-96DA-FD1242AD1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 27'!$L$7:$L$11</c15:sqref>
                        </c15:formulaRef>
                      </c:ext>
                    </c:extLst>
                    <c:strCache>
                      <c:ptCount val="1"/>
                      <c:pt idx="0">
                        <c:v>Závislosť na importe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'Graf 27'!$N$6:$T$6</c15:sqref>
                        </c15:formulaRef>
                      </c:ext>
                    </c:extLst>
                    <c:strCache>
                      <c:ptCount val="7"/>
                      <c:pt idx="0">
                        <c:v>2010</c:v>
                      </c:pt>
                      <c:pt idx="1">
                        <c:v>2012</c:v>
                      </c:pt>
                      <c:pt idx="2">
                        <c:v>2014</c:v>
                      </c:pt>
                      <c:pt idx="3">
                        <c:v>2016</c:v>
                      </c:pt>
                      <c:pt idx="4">
                        <c:v>2018</c:v>
                      </c:pt>
                      <c:pt idx="5">
                        <c:v>2020</c:v>
                      </c:pt>
                      <c:pt idx="6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 27'!$N$11:$T$11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0.35724048254335533</c:v>
                      </c:pt>
                      <c:pt idx="1">
                        <c:v>0.37496377444574869</c:v>
                      </c:pt>
                      <c:pt idx="2">
                        <c:v>0.37581137646150453</c:v>
                      </c:pt>
                      <c:pt idx="3">
                        <c:v>0.38465949653414883</c:v>
                      </c:pt>
                      <c:pt idx="4">
                        <c:v>0.36589256278984145</c:v>
                      </c:pt>
                      <c:pt idx="5">
                        <c:v>0.34251494276369587</c:v>
                      </c:pt>
                      <c:pt idx="6">
                        <c:v>0.40211306859015705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E8F-4260-96DA-FD1242AD1CB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27'!$M$17</c15:sqref>
                        </c15:formulaRef>
                      </c:ext>
                    </c:extLst>
                    <c:strCache>
                      <c:ptCount val="1"/>
                      <c:pt idx="0">
                        <c:v>Slovensko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27'!$N$6:$T$6</c15:sqref>
                        </c15:formulaRef>
                      </c:ext>
                    </c:extLst>
                    <c:strCache>
                      <c:ptCount val="7"/>
                      <c:pt idx="0">
                        <c:v>2010</c:v>
                      </c:pt>
                      <c:pt idx="1">
                        <c:v>2012</c:v>
                      </c:pt>
                      <c:pt idx="2">
                        <c:v>2014</c:v>
                      </c:pt>
                      <c:pt idx="3">
                        <c:v>2016</c:v>
                      </c:pt>
                      <c:pt idx="4">
                        <c:v>2018</c:v>
                      </c:pt>
                      <c:pt idx="5">
                        <c:v>2020</c:v>
                      </c:pt>
                      <c:pt idx="6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27'!$N$17:$T$17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0.64275951745664472</c:v>
                      </c:pt>
                      <c:pt idx="1">
                        <c:v>0.62503622555425131</c:v>
                      </c:pt>
                      <c:pt idx="2">
                        <c:v>0.62418862353849547</c:v>
                      </c:pt>
                      <c:pt idx="3">
                        <c:v>0.61534050346585123</c:v>
                      </c:pt>
                      <c:pt idx="4">
                        <c:v>0.6341074372101585</c:v>
                      </c:pt>
                      <c:pt idx="5">
                        <c:v>0.65748505723630413</c:v>
                      </c:pt>
                      <c:pt idx="6">
                        <c:v>0.59788693140984295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E8F-4260-96DA-FD1242AD1CBF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44479166666664"/>
          <c:y val="2.4765972222222224E-2"/>
          <c:w val="0.14494062499999999"/>
          <c:h val="0.9738874999999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934548611111105E-2"/>
          <c:y val="5.5555555555555552E-2"/>
          <c:w val="0.76957777777777781"/>
          <c:h val="0.86383906903201313"/>
        </c:manualLayout>
      </c:layout>
      <c:areaChart>
        <c:grouping val="stacked"/>
        <c:varyColors val="0"/>
        <c:ser>
          <c:idx val="5"/>
          <c:order val="5"/>
          <c:tx>
            <c:strRef>
              <c:f>'Graf 28'!$L$11:$L$15</c:f>
              <c:strCache>
                <c:ptCount val="1"/>
                <c:pt idx="0">
                  <c:v>Podiel importu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08-4F9D-9286-3A3E2DEBAD3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08-4F9D-9286-3A3E2DEBAD3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08-4F9D-9286-3A3E2DEBAD3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08-4F9D-9286-3A3E2DEBAD3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08-4F9D-9286-3A3E2DEBAD3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08-4F9D-9286-3A3E2DEBAD3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08-4F9D-9286-3A3E2DEBAD3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08-4F9D-9286-3A3E2DEBAD3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08-4F9D-9286-3A3E2DEBAD3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08-4F9D-9286-3A3E2DEBAD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08-4F9D-9286-3A3E2DEBAD3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08-4F9D-9286-3A3E2DEBAD35}"/>
                </c:ext>
              </c:extLst>
            </c:dLbl>
            <c:dLbl>
              <c:idx val="12"/>
              <c:layout>
                <c:manualLayout>
                  <c:x val="-3.0868055555555555E-2"/>
                  <c:y val="-9.7013888888888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08-4F9D-9286-3A3E2DEBA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28'!$N$4:$Z$4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28'!$N$15:$Z$15</c:f>
              <c:numCache>
                <c:formatCode>0.0%</c:formatCode>
                <c:ptCount val="13"/>
                <c:pt idx="0">
                  <c:v>0.35724048254335533</c:v>
                </c:pt>
                <c:pt idx="1">
                  <c:v>0.39030302793613919</c:v>
                </c:pt>
                <c:pt idx="2">
                  <c:v>0.37496377444574869</c:v>
                </c:pt>
                <c:pt idx="3">
                  <c:v>0.38505961559722279</c:v>
                </c:pt>
                <c:pt idx="4">
                  <c:v>0.37581137646150453</c:v>
                </c:pt>
                <c:pt idx="5">
                  <c:v>0.37324318910154508</c:v>
                </c:pt>
                <c:pt idx="6">
                  <c:v>0.38465949653414883</c:v>
                </c:pt>
                <c:pt idx="7">
                  <c:v>0.36918841137296532</c:v>
                </c:pt>
                <c:pt idx="8">
                  <c:v>0.36589256278984145</c:v>
                </c:pt>
                <c:pt idx="9">
                  <c:v>0.37205923367053828</c:v>
                </c:pt>
                <c:pt idx="10">
                  <c:v>0.34251494276369587</c:v>
                </c:pt>
                <c:pt idx="11">
                  <c:v>0.36566996647021466</c:v>
                </c:pt>
                <c:pt idx="12">
                  <c:v>0.40211306859015705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4-450A-A0E2-8B0EED726CC8}"/>
            </c:ext>
          </c:extLst>
        </c:ser>
        <c:ser>
          <c:idx val="6"/>
          <c:order val="6"/>
          <c:tx>
            <c:strRef>
              <c:f>'Graf 28'!$L$17:$L$21</c:f>
              <c:strCache>
                <c:ptCount val="1"/>
                <c:pt idx="0">
                  <c:v>Podiel exportu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 w="25400"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08-4F9D-9286-3A3E2DEBAD3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08-4F9D-9286-3A3E2DEBAD3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08-4F9D-9286-3A3E2DEBAD3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08-4F9D-9286-3A3E2DEBAD3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08-4F9D-9286-3A3E2DEBAD3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08-4F9D-9286-3A3E2DEBAD3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08-4F9D-9286-3A3E2DEBAD3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08-4F9D-9286-3A3E2DEBAD3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08-4F9D-9286-3A3E2DEBAD3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08-4F9D-9286-3A3E2DEBAD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08-4F9D-9286-3A3E2DEBAD3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08-4F9D-9286-3A3E2DEBAD35}"/>
                </c:ext>
              </c:extLst>
            </c:dLbl>
            <c:dLbl>
              <c:idx val="12"/>
              <c:layout>
                <c:manualLayout>
                  <c:x val="-2.8663194444444446E-2"/>
                  <c:y val="-3.52777777777778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08-4F9D-9286-3A3E2DEBA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28'!$N$4:$Z$4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28'!$N$21:$Z$21</c:f>
              <c:numCache>
                <c:formatCode>0.0%</c:formatCode>
                <c:ptCount val="13"/>
                <c:pt idx="0">
                  <c:v>0.22633706340311169</c:v>
                </c:pt>
                <c:pt idx="1">
                  <c:v>0.27657675089782036</c:v>
                </c:pt>
                <c:pt idx="2">
                  <c:v>0.29617425295120814</c:v>
                </c:pt>
                <c:pt idx="3">
                  <c:v>0.27503339904037499</c:v>
                </c:pt>
                <c:pt idx="4">
                  <c:v>0.25374410555923232</c:v>
                </c:pt>
                <c:pt idx="5">
                  <c:v>0.25384320425595047</c:v>
                </c:pt>
                <c:pt idx="6">
                  <c:v>0.24918478980632006</c:v>
                </c:pt>
                <c:pt idx="7">
                  <c:v>0.23267318439269982</c:v>
                </c:pt>
                <c:pt idx="8">
                  <c:v>0.21449910915131809</c:v>
                </c:pt>
                <c:pt idx="9">
                  <c:v>0.21807641954956081</c:v>
                </c:pt>
                <c:pt idx="10">
                  <c:v>0.20874487735077676</c:v>
                </c:pt>
                <c:pt idx="11">
                  <c:v>0.22871096623388135</c:v>
                </c:pt>
                <c:pt idx="12">
                  <c:v>0.27096797658378635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4-450A-A0E2-8B0EED72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'Graf 28'!$M$5</c:f>
              <c:strCache>
                <c:ptCount val="1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28'!$N$4:$Z$4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28'!$N$5:$Z$5</c:f>
              <c:numCache>
                <c:formatCode>0.0%</c:formatCode>
                <c:ptCount val="13"/>
                <c:pt idx="0">
                  <c:v>0.77019048626324127</c:v>
                </c:pt>
                <c:pt idx="1">
                  <c:v>0.81529229523542945</c:v>
                </c:pt>
                <c:pt idx="2">
                  <c:v>0.83434319079136432</c:v>
                </c:pt>
                <c:pt idx="3">
                  <c:v>0.82888231625691855</c:v>
                </c:pt>
                <c:pt idx="4">
                  <c:v>0.83953738307019166</c:v>
                </c:pt>
                <c:pt idx="5">
                  <c:v>0.84925583198875121</c:v>
                </c:pt>
                <c:pt idx="6">
                  <c:v>0.86381639897286966</c:v>
                </c:pt>
                <c:pt idx="7">
                  <c:v>0.88303571555117721</c:v>
                </c:pt>
                <c:pt idx="8">
                  <c:v>0.87933004982046858</c:v>
                </c:pt>
                <c:pt idx="9">
                  <c:v>0.90918789944040745</c:v>
                </c:pt>
                <c:pt idx="10">
                  <c:v>0.84534966714444404</c:v>
                </c:pt>
                <c:pt idx="11">
                  <c:v>0.89568801462755288</c:v>
                </c:pt>
                <c:pt idx="12">
                  <c:v>0.98678107722339869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4-450A-A0E2-8B0EED726CC8}"/>
            </c:ext>
          </c:extLst>
        </c:ser>
        <c:ser>
          <c:idx val="1"/>
          <c:order val="1"/>
          <c:tx>
            <c:strRef>
              <c:f>'Graf 28'!$M$6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28'!$N$4:$Z$4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28'!$N$6:$Z$6</c:f>
              <c:numCache>
                <c:formatCode>0.0%</c:formatCode>
                <c:ptCount val="13"/>
                <c:pt idx="0">
                  <c:v>0.49654888407490816</c:v>
                </c:pt>
                <c:pt idx="1">
                  <c:v>0.53166973013469521</c:v>
                </c:pt>
                <c:pt idx="2">
                  <c:v>0.58280933337471308</c:v>
                </c:pt>
                <c:pt idx="3">
                  <c:v>0.61068840193515039</c:v>
                </c:pt>
                <c:pt idx="4">
                  <c:v>0.64518752154955994</c:v>
                </c:pt>
                <c:pt idx="5">
                  <c:v>0.68816877201471849</c:v>
                </c:pt>
                <c:pt idx="6">
                  <c:v>0.67510415122679168</c:v>
                </c:pt>
                <c:pt idx="7">
                  <c:v>0.65195843393524311</c:v>
                </c:pt>
                <c:pt idx="8">
                  <c:v>0.61370601831147265</c:v>
                </c:pt>
                <c:pt idx="9">
                  <c:v>0.62466863837172615</c:v>
                </c:pt>
                <c:pt idx="10">
                  <c:v>0.63679616257432214</c:v>
                </c:pt>
                <c:pt idx="11">
                  <c:v>0.64383314264135638</c:v>
                </c:pt>
                <c:pt idx="12">
                  <c:v>0.69831768065414146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C4-450A-A0E2-8B0EED726CC8}"/>
            </c:ext>
          </c:extLst>
        </c:ser>
        <c:ser>
          <c:idx val="2"/>
          <c:order val="2"/>
          <c:tx>
            <c:strRef>
              <c:f>'Graf 28'!$M$7</c:f>
              <c:strCache>
                <c:ptCount val="1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28'!$N$4:$Z$4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28'!$N$7:$Z$7</c:f>
              <c:numCache>
                <c:formatCode>0.0%</c:formatCode>
                <c:ptCount val="13"/>
                <c:pt idx="0">
                  <c:v>0.65238488459119492</c:v>
                </c:pt>
                <c:pt idx="1">
                  <c:v>0.75550881991469443</c:v>
                </c:pt>
                <c:pt idx="2">
                  <c:v>0.77288919084919472</c:v>
                </c:pt>
                <c:pt idx="3">
                  <c:v>0.75226041003676392</c:v>
                </c:pt>
                <c:pt idx="4">
                  <c:v>0.75753140960038101</c:v>
                </c:pt>
                <c:pt idx="5">
                  <c:v>0.75983215819979544</c:v>
                </c:pt>
                <c:pt idx="6">
                  <c:v>0.76591878999275043</c:v>
                </c:pt>
                <c:pt idx="7">
                  <c:v>0.75684277396012767</c:v>
                </c:pt>
                <c:pt idx="8">
                  <c:v>0.7350651121955859</c:v>
                </c:pt>
                <c:pt idx="9">
                  <c:v>0.73117811362077734</c:v>
                </c:pt>
                <c:pt idx="10">
                  <c:v>0.76265478029085498</c:v>
                </c:pt>
                <c:pt idx="11">
                  <c:v>0.78872224775378985</c:v>
                </c:pt>
                <c:pt idx="12">
                  <c:v>0.93321129954299109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C4-450A-A0E2-8B0EED726CC8}"/>
            </c:ext>
          </c:extLst>
        </c:ser>
        <c:ser>
          <c:idx val="3"/>
          <c:order val="3"/>
          <c:tx>
            <c:strRef>
              <c:f>'Graf 28'!$M$8</c:f>
              <c:strCache>
                <c:ptCount val="1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'Graf 28'!$N$4:$Z$4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 28'!$N$8:$Z$8</c:f>
              <c:numCache>
                <c:formatCode>0.0%</c:formatCode>
                <c:ptCount val="13"/>
                <c:pt idx="0">
                  <c:v>0.35843711354634483</c:v>
                </c:pt>
                <c:pt idx="1">
                  <c:v>0.39567353758613105</c:v>
                </c:pt>
                <c:pt idx="2">
                  <c:v>0.46171619418674581</c:v>
                </c:pt>
                <c:pt idx="3">
                  <c:v>0.51290855609312103</c:v>
                </c:pt>
                <c:pt idx="4">
                  <c:v>0.56669908758146736</c:v>
                </c:pt>
                <c:pt idx="5">
                  <c:v>0.60244662296986806</c:v>
                </c:pt>
                <c:pt idx="6">
                  <c:v>0.62378039340082814</c:v>
                </c:pt>
                <c:pt idx="7">
                  <c:v>0.64856081801032328</c:v>
                </c:pt>
                <c:pt idx="8">
                  <c:v>0.66229854783999897</c:v>
                </c:pt>
                <c:pt idx="9">
                  <c:v>0.67575532440670294</c:v>
                </c:pt>
                <c:pt idx="10">
                  <c:v>0.67895901102439082</c:v>
                </c:pt>
                <c:pt idx="11">
                  <c:v>0.70098227240221767</c:v>
                </c:pt>
                <c:pt idx="12">
                  <c:v>0.76514190699213558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C4-450A-A0E2-8B0EED72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'Graf 28'!$M$9</c15:sqref>
                        </c15:formulaRef>
                      </c:ext>
                    </c:extLst>
                    <c:strCache>
                      <c:ptCount val="1"/>
                      <c:pt idx="0">
                        <c:v>Slovensko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'Graf 28'!$N$4:$Z$4</c15:sqref>
                        </c15:formulaRef>
                      </c:ext>
                    </c:extLst>
                    <c:strCache>
                      <c:ptCount val="13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 28'!$N$9:$Z$9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0.58357754594646705</c:v>
                      </c:pt>
                      <c:pt idx="1">
                        <c:v>0.66687977883395955</c:v>
                      </c:pt>
                      <c:pt idx="2">
                        <c:v>0.67113802739695683</c:v>
                      </c:pt>
                      <c:pt idx="3">
                        <c:v>0.66009301463759784</c:v>
                      </c:pt>
                      <c:pt idx="4">
                        <c:v>0.62955548202073686</c:v>
                      </c:pt>
                      <c:pt idx="5">
                        <c:v>0.6270863933574955</c:v>
                      </c:pt>
                      <c:pt idx="6">
                        <c:v>0.63384428634046885</c:v>
                      </c:pt>
                      <c:pt idx="7">
                        <c:v>0.60186159576566511</c:v>
                      </c:pt>
                      <c:pt idx="8">
                        <c:v>0.58039167194115948</c:v>
                      </c:pt>
                      <c:pt idx="9">
                        <c:v>0.59013565322009909</c:v>
                      </c:pt>
                      <c:pt idx="10">
                        <c:v>0.55125982011447261</c:v>
                      </c:pt>
                      <c:pt idx="11">
                        <c:v>0.59438093270409598</c:v>
                      </c:pt>
                      <c:pt idx="12">
                        <c:v>0.6730810451739434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8C4-450A-A0E2-8B0EED726CC8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908628472222225"/>
          <c:y val="5.2776041666666669E-2"/>
          <c:w val="0.14124427083333332"/>
          <c:h val="0.8953208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091185838322824E-2"/>
          <c:y val="5.0925925925925923E-2"/>
          <c:w val="0.89596277825817661"/>
          <c:h val="0.657422320460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29'!$M$5:$M$6</c:f>
              <c:strCache>
                <c:ptCount val="2"/>
                <c:pt idx="0">
                  <c:v>Podiel importu</c:v>
                </c:pt>
              </c:strCache>
            </c:strRef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rgbClr val="FF7F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D4E-4F17-9DE6-8C2BC2E254ED}"/>
              </c:ext>
            </c:extLst>
          </c:dPt>
          <c:cat>
            <c:strRef>
              <c:f>'Graf 29'!$L$7:$L$33</c:f>
              <c:strCache>
                <c:ptCount val="27"/>
                <c:pt idx="0">
                  <c:v>Holandsko</c:v>
                </c:pt>
                <c:pt idx="1">
                  <c:v>Belgicko</c:v>
                </c:pt>
                <c:pt idx="2">
                  <c:v>Írsko</c:v>
                </c:pt>
                <c:pt idx="3">
                  <c:v>Dánsko</c:v>
                </c:pt>
                <c:pt idx="4">
                  <c:v>Lotyšsko</c:v>
                </c:pt>
                <c:pt idx="5">
                  <c:v>Litva</c:v>
                </c:pt>
                <c:pt idx="6">
                  <c:v>Slovinsko</c:v>
                </c:pt>
                <c:pt idx="7">
                  <c:v>Rakúsko</c:v>
                </c:pt>
                <c:pt idx="8">
                  <c:v>Luxembursko</c:v>
                </c:pt>
                <c:pt idx="9">
                  <c:v>Maďarsko</c:v>
                </c:pt>
                <c:pt idx="10">
                  <c:v>Malta</c:v>
                </c:pt>
                <c:pt idx="11">
                  <c:v>Estónsko</c:v>
                </c:pt>
                <c:pt idx="12">
                  <c:v>Švédsko</c:v>
                </c:pt>
                <c:pt idx="13">
                  <c:v>Španielsko</c:v>
                </c:pt>
                <c:pt idx="14">
                  <c:v>Bulharsko</c:v>
                </c:pt>
                <c:pt idx="15">
                  <c:v>Poľsko</c:v>
                </c:pt>
                <c:pt idx="16">
                  <c:v>Česko</c:v>
                </c:pt>
                <c:pt idx="17">
                  <c:v>Cyprus</c:v>
                </c:pt>
                <c:pt idx="18">
                  <c:v>Slovensko</c:v>
                </c:pt>
                <c:pt idx="19">
                  <c:v>Nemecko</c:v>
                </c:pt>
                <c:pt idx="20">
                  <c:v>Portugalsko</c:v>
                </c:pt>
                <c:pt idx="21">
                  <c:v>Francúzsko</c:v>
                </c:pt>
                <c:pt idx="22">
                  <c:v>Chorvátsko</c:v>
                </c:pt>
                <c:pt idx="23">
                  <c:v>Grécko</c:v>
                </c:pt>
                <c:pt idx="24">
                  <c:v>Taliansko</c:v>
                </c:pt>
                <c:pt idx="25">
                  <c:v>Fínsko</c:v>
                </c:pt>
                <c:pt idx="26">
                  <c:v>Rumunsko</c:v>
                </c:pt>
              </c:strCache>
            </c:strRef>
          </c:cat>
          <c:val>
            <c:numRef>
              <c:f>'Graf 29'!$M$7:$M$33</c:f>
              <c:numCache>
                <c:formatCode>0.0%</c:formatCode>
                <c:ptCount val="27"/>
                <c:pt idx="0">
                  <c:v>1.1226223666145596</c:v>
                </c:pt>
                <c:pt idx="1">
                  <c:v>0.91142878354737933</c:v>
                </c:pt>
                <c:pt idx="2">
                  <c:v>0.66114091570394662</c:v>
                </c:pt>
                <c:pt idx="3">
                  <c:v>0.61128423653220143</c:v>
                </c:pt>
                <c:pt idx="4">
                  <c:v>0.64827942416552797</c:v>
                </c:pt>
                <c:pt idx="5">
                  <c:v>0.52288444105878729</c:v>
                </c:pt>
                <c:pt idx="6">
                  <c:v>0.6711168799754007</c:v>
                </c:pt>
                <c:pt idx="7">
                  <c:v>0.47983587615802009</c:v>
                </c:pt>
                <c:pt idx="8">
                  <c:v>0.62704289581292327</c:v>
                </c:pt>
                <c:pt idx="9">
                  <c:v>0.40639680265712197</c:v>
                </c:pt>
                <c:pt idx="10">
                  <c:v>0.64580235592146928</c:v>
                </c:pt>
                <c:pt idx="11">
                  <c:v>0.44137462732523569</c:v>
                </c:pt>
                <c:pt idx="12">
                  <c:v>0.48117952517696988</c:v>
                </c:pt>
                <c:pt idx="13">
                  <c:v>0.3303087699429203</c:v>
                </c:pt>
                <c:pt idx="14">
                  <c:v>0.35072350899135185</c:v>
                </c:pt>
                <c:pt idx="15">
                  <c:v>0.28717278847895072</c:v>
                </c:pt>
                <c:pt idx="16">
                  <c:v>0.37392226752777258</c:v>
                </c:pt>
                <c:pt idx="17">
                  <c:v>0.51504044712584829</c:v>
                </c:pt>
                <c:pt idx="18">
                  <c:v>0.40211306859015705</c:v>
                </c:pt>
                <c:pt idx="19">
                  <c:v>0.35822192902949201</c:v>
                </c:pt>
                <c:pt idx="20">
                  <c:v>0.38006021731547673</c:v>
                </c:pt>
                <c:pt idx="21">
                  <c:v>0.27718273545806871</c:v>
                </c:pt>
                <c:pt idx="22">
                  <c:v>0.33762958552914807</c:v>
                </c:pt>
                <c:pt idx="23">
                  <c:v>0.28267760846459788</c:v>
                </c:pt>
                <c:pt idx="24">
                  <c:v>0.23072022844590326</c:v>
                </c:pt>
                <c:pt idx="25">
                  <c:v>0.27397759681660899</c:v>
                </c:pt>
                <c:pt idx="26">
                  <c:v>0.2006791758312032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0-4B62-9AB5-5C477D7E76A4}"/>
            </c:ext>
          </c:extLst>
        </c:ser>
        <c:ser>
          <c:idx val="1"/>
          <c:order val="1"/>
          <c:tx>
            <c:strRef>
              <c:f>'Graf 29'!$N$5:$N$6</c:f>
              <c:strCache>
                <c:ptCount val="2"/>
                <c:pt idx="0">
                  <c:v>Podiel exportu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rgbClr val="FF7F7F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4E-4F17-9DE6-8C2BC2E254ED}"/>
              </c:ext>
            </c:extLst>
          </c:dPt>
          <c:dLbls>
            <c:dLbl>
              <c:idx val="18"/>
              <c:layout>
                <c:manualLayout>
                  <c:x val="-2.2118710757406388E-3"/>
                  <c:y val="-7.05557242850382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67,3%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D4E-4F17-9DE6-8C2BC2E25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29'!$L$7:$L$33</c:f>
              <c:strCache>
                <c:ptCount val="27"/>
                <c:pt idx="0">
                  <c:v>Holandsko</c:v>
                </c:pt>
                <c:pt idx="1">
                  <c:v>Belgicko</c:v>
                </c:pt>
                <c:pt idx="2">
                  <c:v>Írsko</c:v>
                </c:pt>
                <c:pt idx="3">
                  <c:v>Dánsko</c:v>
                </c:pt>
                <c:pt idx="4">
                  <c:v>Lotyšsko</c:v>
                </c:pt>
                <c:pt idx="5">
                  <c:v>Litva</c:v>
                </c:pt>
                <c:pt idx="6">
                  <c:v>Slovinsko</c:v>
                </c:pt>
                <c:pt idx="7">
                  <c:v>Rakúsko</c:v>
                </c:pt>
                <c:pt idx="8">
                  <c:v>Luxembursko</c:v>
                </c:pt>
                <c:pt idx="9">
                  <c:v>Maďarsko</c:v>
                </c:pt>
                <c:pt idx="10">
                  <c:v>Malta</c:v>
                </c:pt>
                <c:pt idx="11">
                  <c:v>Estónsko</c:v>
                </c:pt>
                <c:pt idx="12">
                  <c:v>Švédsko</c:v>
                </c:pt>
                <c:pt idx="13">
                  <c:v>Španielsko</c:v>
                </c:pt>
                <c:pt idx="14">
                  <c:v>Bulharsko</c:v>
                </c:pt>
                <c:pt idx="15">
                  <c:v>Poľsko</c:v>
                </c:pt>
                <c:pt idx="16">
                  <c:v>Česko</c:v>
                </c:pt>
                <c:pt idx="17">
                  <c:v>Cyprus</c:v>
                </c:pt>
                <c:pt idx="18">
                  <c:v>Slovensko</c:v>
                </c:pt>
                <c:pt idx="19">
                  <c:v>Nemecko</c:v>
                </c:pt>
                <c:pt idx="20">
                  <c:v>Portugalsko</c:v>
                </c:pt>
                <c:pt idx="21">
                  <c:v>Francúzsko</c:v>
                </c:pt>
                <c:pt idx="22">
                  <c:v>Chorvátsko</c:v>
                </c:pt>
                <c:pt idx="23">
                  <c:v>Grécko</c:v>
                </c:pt>
                <c:pt idx="24">
                  <c:v>Taliansko</c:v>
                </c:pt>
                <c:pt idx="25">
                  <c:v>Fínsko</c:v>
                </c:pt>
                <c:pt idx="26">
                  <c:v>Rumunsko</c:v>
                </c:pt>
              </c:strCache>
            </c:strRef>
          </c:cat>
          <c:val>
            <c:numRef>
              <c:f>'Graf 29'!$N$7:$N$33</c:f>
              <c:numCache>
                <c:formatCode>0.0%</c:formatCode>
                <c:ptCount val="27"/>
                <c:pt idx="0">
                  <c:v>1.6376791839544147</c:v>
                </c:pt>
                <c:pt idx="1">
                  <c:v>1.1127110001851208</c:v>
                </c:pt>
                <c:pt idx="2">
                  <c:v>1.0307466674269792</c:v>
                </c:pt>
                <c:pt idx="3">
                  <c:v>0.81449243665028404</c:v>
                </c:pt>
                <c:pt idx="4">
                  <c:v>0.69001871706031626</c:v>
                </c:pt>
                <c:pt idx="5">
                  <c:v>0.69290222129886114</c:v>
                </c:pt>
                <c:pt idx="6">
                  <c:v>0.52232849636133805</c:v>
                </c:pt>
                <c:pt idx="7">
                  <c:v>0.50694520106537855</c:v>
                </c:pt>
                <c:pt idx="8">
                  <c:v>0.32669540103079608</c:v>
                </c:pt>
                <c:pt idx="9">
                  <c:v>0.52681449688586901</c:v>
                </c:pt>
                <c:pt idx="10">
                  <c:v>0.27339069031032298</c:v>
                </c:pt>
                <c:pt idx="11">
                  <c:v>0.3818648286333135</c:v>
                </c:pt>
                <c:pt idx="12">
                  <c:v>0.30829652521392109</c:v>
                </c:pt>
                <c:pt idx="13">
                  <c:v>0.43587071231080832</c:v>
                </c:pt>
                <c:pt idx="14">
                  <c:v>0.41493445518051342</c:v>
                </c:pt>
                <c:pt idx="15">
                  <c:v>0.47796911851318491</c:v>
                </c:pt>
                <c:pt idx="16">
                  <c:v>0.32439541312636883</c:v>
                </c:pt>
                <c:pt idx="17">
                  <c:v>0.16039175041607992</c:v>
                </c:pt>
                <c:pt idx="18">
                  <c:v>0.27096797658378635</c:v>
                </c:pt>
                <c:pt idx="19">
                  <c:v>0.30838483676383494</c:v>
                </c:pt>
                <c:pt idx="20">
                  <c:v>0.24434161984154198</c:v>
                </c:pt>
                <c:pt idx="21">
                  <c:v>0.3252131830908967</c:v>
                </c:pt>
                <c:pt idx="22">
                  <c:v>0.23639321370782179</c:v>
                </c:pt>
                <c:pt idx="23">
                  <c:v>0.2507253666215854</c:v>
                </c:pt>
                <c:pt idx="24">
                  <c:v>0.252895124603285</c:v>
                </c:pt>
                <c:pt idx="25">
                  <c:v>0.10210704230680508</c:v>
                </c:pt>
                <c:pt idx="26">
                  <c:v>0.16701087954331337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E0-4B62-9AB5-5C477D7E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9465872"/>
        <c:axId val="1359456304"/>
      </c:ba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2513676987369E-2"/>
          <c:y val="0.90491611111111114"/>
          <c:w val="0.87927252236564157"/>
          <c:h val="7.4314750346311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58854166666663E-2"/>
          <c:y val="3.9197530864197534E-2"/>
          <c:w val="0.89478767361111111"/>
          <c:h val="0.67584965277777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30'!$M$5:$M$6</c:f>
              <c:strCache>
                <c:ptCount val="2"/>
                <c:pt idx="0">
                  <c:v>Produkčná kapacita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F04-4B52-AD32-C2C85FADDF2A}"/>
              </c:ext>
            </c:extLst>
          </c:dPt>
          <c:dLbls>
            <c:dLbl>
              <c:idx val="19"/>
              <c:layout>
                <c:manualLayout>
                  <c:x val="4.4097222222221413E-3"/>
                  <c:y val="-0.2866319444444444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04-4B52-AD32-C2C85FADDF2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30'!$L$7:$L$33</c:f>
              <c:strCache>
                <c:ptCount val="27"/>
                <c:pt idx="0">
                  <c:v>Holandsko</c:v>
                </c:pt>
                <c:pt idx="1">
                  <c:v>Írsko</c:v>
                </c:pt>
                <c:pt idx="2">
                  <c:v>Dánsko</c:v>
                </c:pt>
                <c:pt idx="3">
                  <c:v>Belgicko</c:v>
                </c:pt>
                <c:pt idx="4">
                  <c:v>Poľsko</c:v>
                </c:pt>
                <c:pt idx="5">
                  <c:v>Litva</c:v>
                </c:pt>
                <c:pt idx="6">
                  <c:v>Maďarsko</c:v>
                </c:pt>
                <c:pt idx="7">
                  <c:v>Španielsko</c:v>
                </c:pt>
                <c:pt idx="8">
                  <c:v>Bulharsko</c:v>
                </c:pt>
                <c:pt idx="9">
                  <c:v>Francúzsko</c:v>
                </c:pt>
                <c:pt idx="10">
                  <c:v>Lotyšsko</c:v>
                </c:pt>
                <c:pt idx="11">
                  <c:v>Rakúsko</c:v>
                </c:pt>
                <c:pt idx="12">
                  <c:v>Taliansko</c:v>
                </c:pt>
                <c:pt idx="13">
                  <c:v>Grécko</c:v>
                </c:pt>
                <c:pt idx="14">
                  <c:v>Rumunsko</c:v>
                </c:pt>
                <c:pt idx="15">
                  <c:v>Česko</c:v>
                </c:pt>
                <c:pt idx="16">
                  <c:v>Nemecko</c:v>
                </c:pt>
                <c:pt idx="17">
                  <c:v>Estónsko</c:v>
                </c:pt>
                <c:pt idx="18">
                  <c:v>Chorvátsko</c:v>
                </c:pt>
                <c:pt idx="19">
                  <c:v>Slovensko</c:v>
                </c:pt>
                <c:pt idx="20">
                  <c:v>Portugalsko</c:v>
                </c:pt>
                <c:pt idx="21">
                  <c:v>Slovinsko</c:v>
                </c:pt>
                <c:pt idx="22">
                  <c:v>Fínsko</c:v>
                </c:pt>
                <c:pt idx="23">
                  <c:v>Švédsko</c:v>
                </c:pt>
                <c:pt idx="24">
                  <c:v>Luxembursko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'Graf 30'!$O$7:$O$33</c:f>
              <c:numCache>
                <c:formatCode>0%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 formatCode="0.00%">
                  <c:v>0.96804775815698751</c:v>
                </c:pt>
                <c:pt idx="14" formatCode="0.00%">
                  <c:v>0.96633170371211019</c:v>
                </c:pt>
                <c:pt idx="15" formatCode="0.00%">
                  <c:v>0.95047314559859619</c:v>
                </c:pt>
                <c:pt idx="16" formatCode="0.00%">
                  <c:v>0.95016290773434298</c:v>
                </c:pt>
                <c:pt idx="17" formatCode="0.00%">
                  <c:v>0.94049020130807781</c:v>
                </c:pt>
                <c:pt idx="18" formatCode="0.00%">
                  <c:v>0.89876362817867372</c:v>
                </c:pt>
                <c:pt idx="19" formatCode="0.00%">
                  <c:v>0.8688549079936293</c:v>
                </c:pt>
                <c:pt idx="20" formatCode="0.00%">
                  <c:v>0.86428140252606522</c:v>
                </c:pt>
                <c:pt idx="21" formatCode="0.00%">
                  <c:v>0.85121161638593734</c:v>
                </c:pt>
                <c:pt idx="22" formatCode="0.00%">
                  <c:v>0.82812944549019607</c:v>
                </c:pt>
                <c:pt idx="23" formatCode="0.00%">
                  <c:v>0.82711700003695121</c:v>
                </c:pt>
                <c:pt idx="24" formatCode="0.00%">
                  <c:v>0.69965250521787281</c:v>
                </c:pt>
                <c:pt idx="25" formatCode="0.00%">
                  <c:v>0.6453513032902316</c:v>
                </c:pt>
                <c:pt idx="26" formatCode="0.00%">
                  <c:v>0.62758833438885375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6F4C-4D4C-80FF-571DE3E0E8FC}"/>
            </c:ext>
          </c:extLst>
        </c:ser>
        <c:ser>
          <c:idx val="1"/>
          <c:order val="1"/>
          <c:tx>
            <c:strRef>
              <c:f>'Graf 30'!$N$5:$N$6</c:f>
              <c:strCache>
                <c:ptCount val="2"/>
                <c:pt idx="0">
                  <c:v>Produkčná medzera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4-4B52-AD32-C2C85FADDF2A}"/>
              </c:ext>
            </c:extLst>
          </c:dPt>
          <c:cat>
            <c:strRef>
              <c:f>'Graf 30'!$L$7:$L$33</c:f>
              <c:strCache>
                <c:ptCount val="27"/>
                <c:pt idx="0">
                  <c:v>Holandsko</c:v>
                </c:pt>
                <c:pt idx="1">
                  <c:v>Írsko</c:v>
                </c:pt>
                <c:pt idx="2">
                  <c:v>Dánsko</c:v>
                </c:pt>
                <c:pt idx="3">
                  <c:v>Belgicko</c:v>
                </c:pt>
                <c:pt idx="4">
                  <c:v>Poľsko</c:v>
                </c:pt>
                <c:pt idx="5">
                  <c:v>Litva</c:v>
                </c:pt>
                <c:pt idx="6">
                  <c:v>Maďarsko</c:v>
                </c:pt>
                <c:pt idx="7">
                  <c:v>Španielsko</c:v>
                </c:pt>
                <c:pt idx="8">
                  <c:v>Bulharsko</c:v>
                </c:pt>
                <c:pt idx="9">
                  <c:v>Francúzsko</c:v>
                </c:pt>
                <c:pt idx="10">
                  <c:v>Lotyšsko</c:v>
                </c:pt>
                <c:pt idx="11">
                  <c:v>Rakúsko</c:v>
                </c:pt>
                <c:pt idx="12">
                  <c:v>Taliansko</c:v>
                </c:pt>
                <c:pt idx="13">
                  <c:v>Grécko</c:v>
                </c:pt>
                <c:pt idx="14">
                  <c:v>Rumunsko</c:v>
                </c:pt>
                <c:pt idx="15">
                  <c:v>Česko</c:v>
                </c:pt>
                <c:pt idx="16">
                  <c:v>Nemecko</c:v>
                </c:pt>
                <c:pt idx="17">
                  <c:v>Estónsko</c:v>
                </c:pt>
                <c:pt idx="18">
                  <c:v>Chorvátsko</c:v>
                </c:pt>
                <c:pt idx="19">
                  <c:v>Slovensko</c:v>
                </c:pt>
                <c:pt idx="20">
                  <c:v>Portugalsko</c:v>
                </c:pt>
                <c:pt idx="21">
                  <c:v>Slovinsko</c:v>
                </c:pt>
                <c:pt idx="22">
                  <c:v>Fínsko</c:v>
                </c:pt>
                <c:pt idx="23">
                  <c:v>Švédsko</c:v>
                </c:pt>
                <c:pt idx="24">
                  <c:v>Luxembursko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'Graf 30'!$N$7:$N$33</c:f>
              <c:numCache>
                <c:formatCode>0.00%</c:formatCode>
                <c:ptCount val="27"/>
                <c:pt idx="0">
                  <c:v>0.51505681733985509</c:v>
                </c:pt>
                <c:pt idx="1">
                  <c:v>0.36960575172303267</c:v>
                </c:pt>
                <c:pt idx="2">
                  <c:v>0.2032082001180826</c:v>
                </c:pt>
                <c:pt idx="3">
                  <c:v>0.20128221663774148</c:v>
                </c:pt>
                <c:pt idx="4">
                  <c:v>0.19079633003423413</c:v>
                </c:pt>
                <c:pt idx="5">
                  <c:v>0.17001778024007397</c:v>
                </c:pt>
                <c:pt idx="6">
                  <c:v>0.12041769422874715</c:v>
                </c:pt>
                <c:pt idx="7">
                  <c:v>0.10556194236788796</c:v>
                </c:pt>
                <c:pt idx="8">
                  <c:v>6.4210946189161566E-2</c:v>
                </c:pt>
                <c:pt idx="9">
                  <c:v>4.8030447632827933E-2</c:v>
                </c:pt>
                <c:pt idx="10">
                  <c:v>4.1739292894788171E-2</c:v>
                </c:pt>
                <c:pt idx="11">
                  <c:v>2.7109324907358401E-2</c:v>
                </c:pt>
                <c:pt idx="12">
                  <c:v>2.2174896157381774E-2</c:v>
                </c:pt>
                <c:pt idx="13">
                  <c:v>3.1952241843012485E-2</c:v>
                </c:pt>
                <c:pt idx="14">
                  <c:v>3.366829628788981E-2</c:v>
                </c:pt>
                <c:pt idx="15">
                  <c:v>4.9526854401403808E-2</c:v>
                </c:pt>
                <c:pt idx="16">
                  <c:v>4.9837092265657024E-2</c:v>
                </c:pt>
                <c:pt idx="17">
                  <c:v>5.9509798691922189E-2</c:v>
                </c:pt>
                <c:pt idx="18">
                  <c:v>0.10123637182132628</c:v>
                </c:pt>
                <c:pt idx="19">
                  <c:v>0.1311450920063707</c:v>
                </c:pt>
                <c:pt idx="20">
                  <c:v>0.13571859747393478</c:v>
                </c:pt>
                <c:pt idx="21">
                  <c:v>0.14878838361406266</c:v>
                </c:pt>
                <c:pt idx="22">
                  <c:v>0.17187055450980393</c:v>
                </c:pt>
                <c:pt idx="23">
                  <c:v>0.17288299996304879</c:v>
                </c:pt>
                <c:pt idx="24">
                  <c:v>0.30034749478212719</c:v>
                </c:pt>
                <c:pt idx="25">
                  <c:v>0.3546486967097684</c:v>
                </c:pt>
                <c:pt idx="26">
                  <c:v>0.37241166561114625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6F4C-4D4C-80FF-571DE3E0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614048"/>
        <c:axId val="154609472"/>
      </c:barChart>
      <c:catAx>
        <c:axId val="15461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54609472"/>
        <c:crosses val="autoZero"/>
        <c:auto val="1"/>
        <c:lblAlgn val="ctr"/>
        <c:lblOffset val="100"/>
        <c:noMultiLvlLbl val="0"/>
      </c:catAx>
      <c:valAx>
        <c:axId val="1546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54614048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315798611111117E-2"/>
          <c:y val="4.5926388888888892E-2"/>
          <c:w val="0.88124375000000021"/>
          <c:h val="0.80381145833333334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 31'!$M$11</c15:sqref>
                        </c15:formulaRef>
                      </c:ext>
                    </c:extLst>
                    <c:strCache>
                      <c:ptCount val="1"/>
                      <c:pt idx="0">
                        <c:v>Výroba potravín</c:v>
                      </c:pt>
                    </c:strCache>
                  </c:strRef>
                </c:tx>
                <c:spPr>
                  <a:solidFill>
                    <a:srgbClr val="0CC0DF">
                      <a:lumMod val="50000"/>
                      <a:alpha val="36000"/>
                    </a:srgb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'Graf 31'!$N$9:$W$9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31'!$N$11:$W$11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86.983657746357522</c:v>
                      </c:pt>
                      <c:pt idx="1">
                        <c:v>85.363970978005213</c:v>
                      </c:pt>
                      <c:pt idx="2">
                        <c:v>88.210657137061474</c:v>
                      </c:pt>
                      <c:pt idx="3">
                        <c:v>92.468123725926247</c:v>
                      </c:pt>
                      <c:pt idx="4">
                        <c:v>95.090417645392762</c:v>
                      </c:pt>
                      <c:pt idx="5">
                        <c:v>98.945415028339653</c:v>
                      </c:pt>
                      <c:pt idx="6" formatCode="0">
                        <c:v>100</c:v>
                      </c:pt>
                      <c:pt idx="7">
                        <c:v>102.97684662313671</c:v>
                      </c:pt>
                      <c:pt idx="8">
                        <c:v>124.96167879905566</c:v>
                      </c:pt>
                      <c:pt idx="9">
                        <c:v>151.74355787981534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FD9-47E8-BB49-93CE742D716F}"/>
                  </c:ext>
                </c:extLst>
              </c15:ser>
            </c15:filteredAreaSeries>
            <c15:filteredArea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31'!$M$10</c15:sqref>
                        </c15:formulaRef>
                      </c:ext>
                    </c:extLst>
                    <c:strCache>
                      <c:ptCount val="1"/>
                      <c:pt idx="0">
                        <c:v>Poľnohospodárstvo</c:v>
                      </c:pt>
                    </c:strCache>
                  </c:strRef>
                </c:tx>
                <c:spPr>
                  <a:solidFill>
                    <a:srgbClr val="0CC0DF">
                      <a:lumMod val="75000"/>
                      <a:alpha val="27000"/>
                    </a:srgb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31'!$N$9:$W$9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31'!$N$10:$W$10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84.758665968339145</c:v>
                      </c:pt>
                      <c:pt idx="1">
                        <c:v>85.909092993912012</c:v>
                      </c:pt>
                      <c:pt idx="2">
                        <c:v>88.530594478342337</c:v>
                      </c:pt>
                      <c:pt idx="3">
                        <c:v>90.98019406983822</c:v>
                      </c:pt>
                      <c:pt idx="4">
                        <c:v>95.193662333610021</c:v>
                      </c:pt>
                      <c:pt idx="5">
                        <c:v>94.489462396310842</c:v>
                      </c:pt>
                      <c:pt idx="6" formatCode="0">
                        <c:v>100</c:v>
                      </c:pt>
                      <c:pt idx="7">
                        <c:v>112.8948973012176</c:v>
                      </c:pt>
                      <c:pt idx="8">
                        <c:v>134.63680695520381</c:v>
                      </c:pt>
                      <c:pt idx="9">
                        <c:v>137.31905918726562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FD9-47E8-BB49-93CE742D716F}"/>
                  </c:ext>
                </c:extLst>
              </c15:ser>
            </c15:filteredAreaSeries>
            <c15:filteredArea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31'!$M$13</c15:sqref>
                        </c15:formulaRef>
                      </c:ext>
                    </c:extLst>
                    <c:strCache>
                      <c:ptCount val="1"/>
                      <c:pt idx="0">
                        <c:v>Veľkoobchod</c:v>
                      </c:pt>
                    </c:strCache>
                  </c:strRef>
                </c:tx>
                <c:spPr>
                  <a:solidFill>
                    <a:srgbClr val="0CC0DF">
                      <a:lumMod val="60000"/>
                      <a:lumOff val="40000"/>
                      <a:alpha val="49000"/>
                    </a:srgb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31'!$N$9:$W$9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31'!$N$13:$W$13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87.753380199900803</c:v>
                      </c:pt>
                      <c:pt idx="1">
                        <c:v>87.8239826697301</c:v>
                      </c:pt>
                      <c:pt idx="2">
                        <c:v>89.828052005784741</c:v>
                      </c:pt>
                      <c:pt idx="3">
                        <c:v>93.820796465915961</c:v>
                      </c:pt>
                      <c:pt idx="4">
                        <c:v>97.528483896024113</c:v>
                      </c:pt>
                      <c:pt idx="5">
                        <c:v>99.725066246802527</c:v>
                      </c:pt>
                      <c:pt idx="6" formatCode="0">
                        <c:v>100</c:v>
                      </c:pt>
                      <c:pt idx="7">
                        <c:v>104.39380060103755</c:v>
                      </c:pt>
                      <c:pt idx="8">
                        <c:v>122.53087226702723</c:v>
                      </c:pt>
                      <c:pt idx="9">
                        <c:v>133.23765700042648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FD9-47E8-BB49-93CE742D716F}"/>
                  </c:ext>
                </c:extLst>
              </c15:ser>
            </c15:filteredAreaSeries>
            <c15:filteredArea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31'!$M$12</c15:sqref>
                        </c15:formulaRef>
                      </c:ext>
                    </c:extLst>
                    <c:strCache>
                      <c:ptCount val="1"/>
                      <c:pt idx="0">
                        <c:v>Výroba nápojov</c:v>
                      </c:pt>
                    </c:strCache>
                  </c:strRef>
                </c:tx>
                <c:spPr>
                  <a:solidFill>
                    <a:srgbClr val="0CC0DF">
                      <a:lumMod val="40000"/>
                      <a:lumOff val="60000"/>
                      <a:alpha val="25000"/>
                    </a:srgb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31'!$N$9:$W$9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31'!$N$12:$W$12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98.978660093855936</c:v>
                      </c:pt>
                      <c:pt idx="1">
                        <c:v>101.77991771665494</c:v>
                      </c:pt>
                      <c:pt idx="2">
                        <c:v>101.43093281059008</c:v>
                      </c:pt>
                      <c:pt idx="3">
                        <c:v>94.448106241944316</c:v>
                      </c:pt>
                      <c:pt idx="4">
                        <c:v>101.97439339501406</c:v>
                      </c:pt>
                      <c:pt idx="5">
                        <c:v>106.12958280379684</c:v>
                      </c:pt>
                      <c:pt idx="6" formatCode="0">
                        <c:v>100</c:v>
                      </c:pt>
                      <c:pt idx="7">
                        <c:v>100.69997643407653</c:v>
                      </c:pt>
                      <c:pt idx="8">
                        <c:v>117.77397971003032</c:v>
                      </c:pt>
                      <c:pt idx="9">
                        <c:v>135.44376626859054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FD9-47E8-BB49-93CE742D716F}"/>
                  </c:ext>
                </c:extLst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31'!$M$14</c15:sqref>
                        </c15:formulaRef>
                      </c:ext>
                    </c:extLst>
                    <c:strCache>
                      <c:ptCount val="1"/>
                      <c:pt idx="0">
                        <c:v>Maloobchod</c:v>
                      </c:pt>
                    </c:strCache>
                  </c:strRef>
                </c:tx>
                <c:spPr>
                  <a:solidFill>
                    <a:srgbClr val="0CC0DF">
                      <a:lumMod val="40000"/>
                      <a:lumOff val="60000"/>
                      <a:alpha val="28000"/>
                    </a:srgb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31'!$N$9:$W$9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31'!$N$14:$W$14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73.374473961526135</c:v>
                      </c:pt>
                      <c:pt idx="1">
                        <c:v>77.718605551675651</c:v>
                      </c:pt>
                      <c:pt idx="2">
                        <c:v>81.3687030317693</c:v>
                      </c:pt>
                      <c:pt idx="3">
                        <c:v>85.789009849028844</c:v>
                      </c:pt>
                      <c:pt idx="4">
                        <c:v>89.765256774847927</c:v>
                      </c:pt>
                      <c:pt idx="5">
                        <c:v>94.658699182743149</c:v>
                      </c:pt>
                      <c:pt idx="6" formatCode="0">
                        <c:v>100</c:v>
                      </c:pt>
                      <c:pt idx="7">
                        <c:v>106.48153739434854</c:v>
                      </c:pt>
                      <c:pt idx="8">
                        <c:v>117.68031936181566</c:v>
                      </c:pt>
                      <c:pt idx="9">
                        <c:v>128.72724213254577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FD9-47E8-BB49-93CE742D716F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6"/>
          <c:order val="5"/>
          <c:tx>
            <c:strRef>
              <c:f>'Graf 31'!$M$10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25400">
                <a:solidFill>
                  <a:srgbClr val="06606F"/>
                </a:solidFill>
              </a:ln>
              <a:effectLst/>
            </c:spPr>
          </c:marker>
          <c:cat>
            <c:numRef>
              <c:f>'Graf 31'!$N$9:$W$9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31'!$N$10:$W$10</c:f>
              <c:numCache>
                <c:formatCode>0.00</c:formatCode>
                <c:ptCount val="10"/>
                <c:pt idx="0">
                  <c:v>84.758665968339145</c:v>
                </c:pt>
                <c:pt idx="1">
                  <c:v>85.909092993912012</c:v>
                </c:pt>
                <c:pt idx="2">
                  <c:v>88.530594478342337</c:v>
                </c:pt>
                <c:pt idx="3">
                  <c:v>90.98019406983822</c:v>
                </c:pt>
                <c:pt idx="4">
                  <c:v>95.193662333610021</c:v>
                </c:pt>
                <c:pt idx="5">
                  <c:v>94.489462396310842</c:v>
                </c:pt>
                <c:pt idx="6" formatCode="0">
                  <c:v>100</c:v>
                </c:pt>
                <c:pt idx="7">
                  <c:v>112.8948973012176</c:v>
                </c:pt>
                <c:pt idx="8">
                  <c:v>134.63680695520381</c:v>
                </c:pt>
                <c:pt idx="9">
                  <c:v>137.31905918726562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D9-47E8-BB49-93CE742D716F}"/>
            </c:ext>
          </c:extLst>
        </c:ser>
        <c:ser>
          <c:idx val="7"/>
          <c:order val="6"/>
          <c:tx>
            <c:strRef>
              <c:f>'Graf 31'!$M$11</c:f>
              <c:strCache>
                <c:ptCount val="1"/>
                <c:pt idx="0">
                  <c:v>Výroba potravín</c:v>
                </c:pt>
              </c:strCache>
            </c:strRef>
          </c:tx>
          <c:spPr>
            <a:ln w="25400" cap="rnd">
              <a:noFill/>
              <a:prstDash val="sysDot"/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0CC0DF"/>
                </a:solidFill>
              </a:ln>
              <a:effectLst/>
            </c:spPr>
          </c:marker>
          <c:cat>
            <c:numRef>
              <c:f>'Graf 31'!$N$9:$W$9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31'!$N$11:$W$11</c:f>
              <c:numCache>
                <c:formatCode>0.00</c:formatCode>
                <c:ptCount val="10"/>
                <c:pt idx="0">
                  <c:v>86.983657746357522</c:v>
                </c:pt>
                <c:pt idx="1">
                  <c:v>85.363970978005213</c:v>
                </c:pt>
                <c:pt idx="2">
                  <c:v>88.210657137061474</c:v>
                </c:pt>
                <c:pt idx="3">
                  <c:v>92.468123725926247</c:v>
                </c:pt>
                <c:pt idx="4">
                  <c:v>95.090417645392762</c:v>
                </c:pt>
                <c:pt idx="5">
                  <c:v>98.945415028339653</c:v>
                </c:pt>
                <c:pt idx="6" formatCode="0">
                  <c:v>100</c:v>
                </c:pt>
                <c:pt idx="7">
                  <c:v>102.97684662313671</c:v>
                </c:pt>
                <c:pt idx="8">
                  <c:v>124.96167879905566</c:v>
                </c:pt>
                <c:pt idx="9">
                  <c:v>151.74355787981534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D9-47E8-BB49-93CE742D716F}"/>
            </c:ext>
          </c:extLst>
        </c:ser>
        <c:ser>
          <c:idx val="8"/>
          <c:order val="7"/>
          <c:tx>
            <c:strRef>
              <c:f>'Graf 31'!$M$12</c:f>
              <c:strCache>
                <c:ptCount val="1"/>
                <c:pt idx="0">
                  <c:v>Výroba nápojov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noFill/>
              <a:ln w="25400">
                <a:solidFill>
                  <a:srgbClr val="0990A7"/>
                </a:solidFill>
              </a:ln>
              <a:effectLst/>
            </c:spPr>
          </c:marker>
          <c:cat>
            <c:numRef>
              <c:f>'Graf 31'!$N$9:$W$9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31'!$N$12:$W$12</c:f>
              <c:numCache>
                <c:formatCode>0.00</c:formatCode>
                <c:ptCount val="10"/>
                <c:pt idx="0">
                  <c:v>98.978660093855936</c:v>
                </c:pt>
                <c:pt idx="1">
                  <c:v>101.77991771665494</c:v>
                </c:pt>
                <c:pt idx="2">
                  <c:v>101.43093281059008</c:v>
                </c:pt>
                <c:pt idx="3">
                  <c:v>94.448106241944316</c:v>
                </c:pt>
                <c:pt idx="4">
                  <c:v>101.97439339501406</c:v>
                </c:pt>
                <c:pt idx="5">
                  <c:v>106.12958280379684</c:v>
                </c:pt>
                <c:pt idx="6" formatCode="0">
                  <c:v>100</c:v>
                </c:pt>
                <c:pt idx="7">
                  <c:v>100.69997643407653</c:v>
                </c:pt>
                <c:pt idx="8">
                  <c:v>117.77397971003032</c:v>
                </c:pt>
                <c:pt idx="9">
                  <c:v>135.44376626859054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D9-47E8-BB49-93CE742D716F}"/>
            </c:ext>
          </c:extLst>
        </c:ser>
        <c:ser>
          <c:idx val="9"/>
          <c:order val="8"/>
          <c:tx>
            <c:strRef>
              <c:f>'Graf 31'!$M$13</c:f>
              <c:strCache>
                <c:ptCount val="1"/>
                <c:pt idx="0">
                  <c:v>Veľkoobchod</c:v>
                </c:pt>
              </c:strCache>
            </c:strRef>
          </c:tx>
          <c:spPr>
            <a:ln w="25400" cap="rnd">
              <a:solidFill>
                <a:srgbClr val="0BAAC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31'!$N$9:$W$9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31'!$N$13:$W$13</c:f>
              <c:numCache>
                <c:formatCode>0.00</c:formatCode>
                <c:ptCount val="10"/>
                <c:pt idx="0">
                  <c:v>87.753380199900803</c:v>
                </c:pt>
                <c:pt idx="1">
                  <c:v>87.8239826697301</c:v>
                </c:pt>
                <c:pt idx="2">
                  <c:v>89.828052005784741</c:v>
                </c:pt>
                <c:pt idx="3">
                  <c:v>93.820796465915961</c:v>
                </c:pt>
                <c:pt idx="4">
                  <c:v>97.528483896024113</c:v>
                </c:pt>
                <c:pt idx="5">
                  <c:v>99.725066246802527</c:v>
                </c:pt>
                <c:pt idx="6" formatCode="0">
                  <c:v>100</c:v>
                </c:pt>
                <c:pt idx="7">
                  <c:v>104.39380060103755</c:v>
                </c:pt>
                <c:pt idx="8">
                  <c:v>122.53087226702723</c:v>
                </c:pt>
                <c:pt idx="9">
                  <c:v>133.23765700042648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D9-47E8-BB49-93CE742D716F}"/>
            </c:ext>
          </c:extLst>
        </c:ser>
        <c:ser>
          <c:idx val="10"/>
          <c:order val="9"/>
          <c:tx>
            <c:strRef>
              <c:f>'Graf 31'!$M$14</c:f>
              <c:strCache>
                <c:ptCount val="1"/>
                <c:pt idx="0">
                  <c:v>Maloobchod</c:v>
                </c:pt>
              </c:strCache>
            </c:strRef>
          </c:tx>
          <c:spPr>
            <a:ln w="25400" cap="rnd">
              <a:solidFill>
                <a:srgbClr val="0CC0DF">
                  <a:lumMod val="40000"/>
                  <a:lumOff val="6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31'!$N$9:$W$9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31'!$N$14:$W$14</c:f>
              <c:numCache>
                <c:formatCode>0.00</c:formatCode>
                <c:ptCount val="10"/>
                <c:pt idx="0">
                  <c:v>73.374473961526135</c:v>
                </c:pt>
                <c:pt idx="1">
                  <c:v>77.718605551675651</c:v>
                </c:pt>
                <c:pt idx="2">
                  <c:v>81.3687030317693</c:v>
                </c:pt>
                <c:pt idx="3">
                  <c:v>85.789009849028844</c:v>
                </c:pt>
                <c:pt idx="4">
                  <c:v>89.765256774847927</c:v>
                </c:pt>
                <c:pt idx="5">
                  <c:v>94.658699182743149</c:v>
                </c:pt>
                <c:pt idx="6" formatCode="0">
                  <c:v>100</c:v>
                </c:pt>
                <c:pt idx="7">
                  <c:v>106.48153739434854</c:v>
                </c:pt>
                <c:pt idx="8">
                  <c:v>117.68031936181566</c:v>
                </c:pt>
                <c:pt idx="9">
                  <c:v>128.72724213254577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D9-47E8-BB49-93CE742D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0"/>
        <c:auto val="1"/>
        <c:lblAlgn val="ctr"/>
        <c:lblOffset val="100"/>
        <c:noMultiLvlLbl val="0"/>
      </c:catAx>
      <c:valAx>
        <c:axId val="135945630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84999999999995"/>
          <c:w val="0.98292225000030431"/>
          <c:h val="6.4337799873489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b="1"/>
              <a:t>Obdobie </a:t>
            </a:r>
          </a:p>
          <a:p>
            <a:pPr>
              <a:defRPr b="1"/>
            </a:pPr>
            <a:r>
              <a:rPr lang="sk-SK" b="1"/>
              <a:t>vysokej inflácie</a:t>
            </a:r>
          </a:p>
        </c:rich>
      </c:tx>
      <c:layout>
        <c:manualLayout>
          <c:xMode val="edge"/>
          <c:yMode val="edge"/>
          <c:x val="0.72846215277777782"/>
          <c:y val="0.6879166666666666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8315819187499002E-2"/>
          <c:y val="3.7107081954324023E-2"/>
          <c:w val="0.88065891595331547"/>
          <c:h val="0.81662291666666664"/>
        </c:manualLayout>
      </c:layout>
      <c:barChart>
        <c:barDir val="col"/>
        <c:grouping val="stacked"/>
        <c:varyColors val="0"/>
        <c:ser>
          <c:idx val="6"/>
          <c:order val="1"/>
          <c:tx>
            <c:v>Hranica</c:v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invertIfNegative val="0"/>
          <c:cat>
            <c:numRef>
              <c:f>'Graf 32'!$N$9:$W$9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32'!$N$37:$W$37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100000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5-4FDA-9643-B6E9C7999C9F}"/>
            </c:ext>
          </c:extLst>
        </c:ser>
        <c:ser>
          <c:idx val="5"/>
          <c:order val="0"/>
          <c:tx>
            <c:v>Hranica</c:v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invertIfNegative val="0"/>
          <c:cat>
            <c:numRef>
              <c:f>'Graf 32'!$N$9:$W$9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32'!$N$36:$W$36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-100000</c:v>
                </c:pt>
                <c:pt idx="8">
                  <c:v>-1</c:v>
                </c:pt>
                <c:pt idx="9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5-4FDA-9643-B6E9C7999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59465872"/>
        <c:axId val="1359456304"/>
        <c:extLst/>
      </c:barChart>
      <c:scatterChart>
        <c:scatterStyle val="lineMarker"/>
        <c:varyColors val="0"/>
        <c:ser>
          <c:idx val="11"/>
          <c:order val="2"/>
          <c:tx>
            <c:strRef>
              <c:f>'Graf 32'!$M$10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square"/>
            <c:size val="5"/>
            <c:spPr>
              <a:noFill/>
              <a:ln w="28575">
                <a:solidFill>
                  <a:srgbClr val="06606F"/>
                </a:solidFill>
              </a:ln>
              <a:effectLst/>
            </c:spPr>
          </c:marker>
          <c:yVal>
            <c:numRef>
              <c:f>'Graf 32'!$N$10:$W$10</c:f>
              <c:numCache>
                <c:formatCode>0.00%</c:formatCode>
                <c:ptCount val="10"/>
                <c:pt idx="1">
                  <c:v>1.3572972302355435E-2</c:v>
                </c:pt>
                <c:pt idx="2">
                  <c:v>3.051483135337163E-2</c:v>
                </c:pt>
                <c:pt idx="3">
                  <c:v>2.7669526065309924E-2</c:v>
                </c:pt>
                <c:pt idx="4">
                  <c:v>4.631192873184542E-2</c:v>
                </c:pt>
                <c:pt idx="5">
                  <c:v>-7.397550635579897E-3</c:v>
                </c:pt>
                <c:pt idx="6">
                  <c:v>5.8319070337988332E-2</c:v>
                </c:pt>
                <c:pt idx="7">
                  <c:v>0.128948973012176</c:v>
                </c:pt>
                <c:pt idx="8">
                  <c:v>0.19258540619401154</c:v>
                </c:pt>
                <c:pt idx="9">
                  <c:v>1.9922131939405396E-2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E5-4FDA-9643-B6E9C7999C9F}"/>
            </c:ext>
          </c:extLst>
        </c:ser>
        <c:ser>
          <c:idx val="13"/>
          <c:order val="3"/>
          <c:tx>
            <c:strRef>
              <c:f>'Graf 32'!$M$11</c:f>
              <c:strCache>
                <c:ptCount val="1"/>
                <c:pt idx="0">
                  <c:v>Výroba potravín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0CC0DF"/>
                </a:solidFill>
              </a:ln>
              <a:effectLst/>
            </c:spPr>
          </c:marker>
          <c:yVal>
            <c:numRef>
              <c:f>'Graf 32'!$N$11:$W$11</c:f>
              <c:numCache>
                <c:formatCode>0.00%</c:formatCode>
                <c:ptCount val="10"/>
                <c:pt idx="1">
                  <c:v>-1.8620587019636203E-2</c:v>
                </c:pt>
                <c:pt idx="2">
                  <c:v>3.3347630463322009E-2</c:v>
                </c:pt>
                <c:pt idx="3">
                  <c:v>4.8264764451868114E-2</c:v>
                </c:pt>
                <c:pt idx="4">
                  <c:v>2.8358896166628789E-2</c:v>
                </c:pt>
                <c:pt idx="5">
                  <c:v>4.0540334961223889E-2</c:v>
                </c:pt>
                <c:pt idx="6">
                  <c:v>1.0658250019551563E-2</c:v>
                </c:pt>
                <c:pt idx="7">
                  <c:v>2.9768466231367086E-2</c:v>
                </c:pt>
                <c:pt idx="8">
                  <c:v>0.21349296367926862</c:v>
                </c:pt>
                <c:pt idx="9">
                  <c:v>0.21432073687027065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E5-4FDA-9643-B6E9C7999C9F}"/>
            </c:ext>
          </c:extLst>
        </c:ser>
        <c:ser>
          <c:idx val="12"/>
          <c:order val="4"/>
          <c:tx>
            <c:strRef>
              <c:f>'Graf 32'!$M$12</c:f>
              <c:strCache>
                <c:ptCount val="1"/>
                <c:pt idx="0">
                  <c:v>Výroba nápojov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noFill/>
              <a:ln w="28575">
                <a:solidFill>
                  <a:srgbClr val="0990A7"/>
                </a:solidFill>
              </a:ln>
              <a:effectLst/>
            </c:spPr>
          </c:marker>
          <c:yVal>
            <c:numRef>
              <c:f>'Graf 32'!$N$12:$W$12</c:f>
              <c:numCache>
                <c:formatCode>0.00%</c:formatCode>
                <c:ptCount val="10"/>
                <c:pt idx="1">
                  <c:v>2.8301632090621531E-2</c:v>
                </c:pt>
                <c:pt idx="2">
                  <c:v>-3.4288189054778595E-3</c:v>
                </c:pt>
                <c:pt idx="3">
                  <c:v>-6.8843166232980813E-2</c:v>
                </c:pt>
                <c:pt idx="4">
                  <c:v>7.9687009645168949E-2</c:v>
                </c:pt>
                <c:pt idx="5">
                  <c:v>4.0747380498621588E-2</c:v>
                </c:pt>
                <c:pt idx="6">
                  <c:v>-5.7755647783226283E-2</c:v>
                </c:pt>
                <c:pt idx="7">
                  <c:v>6.9997643407653243E-3</c:v>
                </c:pt>
                <c:pt idx="8">
                  <c:v>0.16955320031411647</c:v>
                </c:pt>
                <c:pt idx="9">
                  <c:v>0.15003132782015816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E5-4FDA-9643-B6E9C7999C9F}"/>
            </c:ext>
          </c:extLst>
        </c:ser>
        <c:ser>
          <c:idx val="14"/>
          <c:order val="5"/>
          <c:tx>
            <c:strRef>
              <c:f>'Graf 32'!$M$13</c:f>
              <c:strCache>
                <c:ptCount val="1"/>
                <c:pt idx="0">
                  <c:v>Veľkoobchod</c:v>
                </c:pt>
              </c:strCache>
            </c:strRef>
          </c:tx>
          <c:spPr>
            <a:ln w="25400" cap="rnd">
              <a:solidFill>
                <a:srgbClr val="0BAAC5"/>
              </a:solidFill>
              <a:prstDash val="sysDash"/>
              <a:round/>
            </a:ln>
            <a:effectLst/>
          </c:spPr>
          <c:marker>
            <c:symbol val="none"/>
          </c:marker>
          <c:yVal>
            <c:numRef>
              <c:f>'Graf 32'!$N$13:$W$13</c:f>
              <c:numCache>
                <c:formatCode>0.00%</c:formatCode>
                <c:ptCount val="10"/>
                <c:pt idx="1">
                  <c:v>8.0455555864045181E-4</c:v>
                </c:pt>
                <c:pt idx="2">
                  <c:v>2.2819157992312045E-2</c:v>
                </c:pt>
                <c:pt idx="3">
                  <c:v>4.4448748146893813E-2</c:v>
                </c:pt>
                <c:pt idx="4">
                  <c:v>3.9518822795915121E-2</c:v>
                </c:pt>
                <c:pt idx="5">
                  <c:v>2.2522469980362114E-2</c:v>
                </c:pt>
                <c:pt idx="6">
                  <c:v>2.7569172279822141E-3</c:v>
                </c:pt>
                <c:pt idx="7">
                  <c:v>4.3938006010375563E-2</c:v>
                </c:pt>
                <c:pt idx="8">
                  <c:v>0.17373705681340446</c:v>
                </c:pt>
                <c:pt idx="9">
                  <c:v>8.7380302900858631E-2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E5-4FDA-9643-B6E9C7999C9F}"/>
            </c:ext>
          </c:extLst>
        </c:ser>
        <c:ser>
          <c:idx val="15"/>
          <c:order val="6"/>
          <c:tx>
            <c:strRef>
              <c:f>'Graf 32'!$M$14</c:f>
              <c:strCache>
                <c:ptCount val="1"/>
                <c:pt idx="0">
                  <c:v>Maloobchod</c:v>
                </c:pt>
              </c:strCache>
            </c:strRef>
          </c:tx>
          <c:spPr>
            <a:ln w="25400" cap="rnd">
              <a:solidFill>
                <a:srgbClr val="79E5F7"/>
              </a:solidFill>
              <a:prstDash val="solid"/>
              <a:round/>
            </a:ln>
            <a:effectLst/>
          </c:spPr>
          <c:marker>
            <c:symbol val="none"/>
          </c:marker>
          <c:yVal>
            <c:numRef>
              <c:f>'Graf 32'!$N$14:$W$14</c:f>
              <c:numCache>
                <c:formatCode>0.00%</c:formatCode>
                <c:ptCount val="10"/>
                <c:pt idx="1">
                  <c:v>5.9204943566987245E-2</c:v>
                </c:pt>
                <c:pt idx="2">
                  <c:v>4.6965555470068976E-2</c:v>
                </c:pt>
                <c:pt idx="3">
                  <c:v>5.4324410400565126E-2</c:v>
                </c:pt>
                <c:pt idx="4">
                  <c:v>4.6349141140764605E-2</c:v>
                </c:pt>
                <c:pt idx="5">
                  <c:v>5.4513768285307851E-2</c:v>
                </c:pt>
                <c:pt idx="6">
                  <c:v>5.6426940823951277E-2</c:v>
                </c:pt>
                <c:pt idx="7">
                  <c:v>6.4815373943485355E-2</c:v>
                </c:pt>
                <c:pt idx="8">
                  <c:v>0.10517111455663009</c:v>
                </c:pt>
                <c:pt idx="9">
                  <c:v>9.3872304482499169E-2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E5-4FDA-9643-B6E9C7999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scatte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rgbClr val="44546A">
                <a:lumMod val="60000"/>
                <a:lumOff val="40000"/>
              </a:srgb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0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25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5739083906340667E-2"/>
          <c:y val="0.93696180555555553"/>
          <c:w val="0.96632124082290682"/>
          <c:h val="5.4218888888888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638541666666669E-2"/>
          <c:y val="4.7464930555555555E-2"/>
          <c:w val="0.91177658888803759"/>
          <c:h val="0.78570129601796435"/>
        </c:manualLayout>
      </c:layout>
      <c:areaChart>
        <c:grouping val="standard"/>
        <c:varyColors val="0"/>
        <c:ser>
          <c:idx val="6"/>
          <c:order val="5"/>
          <c:tx>
            <c:strRef>
              <c:f>'Graf 33'!$N$12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33'!$O$12:$X$12</c:f>
              <c:numCache>
                <c:formatCode>0.0</c:formatCode>
                <c:ptCount val="10"/>
                <c:pt idx="0">
                  <c:v>3052.3572559065751</c:v>
                </c:pt>
                <c:pt idx="1">
                  <c:v>3052.3572559065751</c:v>
                </c:pt>
                <c:pt idx="2">
                  <c:v>3052.3572559065751</c:v>
                </c:pt>
                <c:pt idx="3">
                  <c:v>3052.3572559065751</c:v>
                </c:pt>
                <c:pt idx="4">
                  <c:v>3052.3572559065751</c:v>
                </c:pt>
                <c:pt idx="5">
                  <c:v>3052.3572559065751</c:v>
                </c:pt>
                <c:pt idx="6">
                  <c:v>3052.3572559065751</c:v>
                </c:pt>
                <c:pt idx="7">
                  <c:v>3052.3572559065751</c:v>
                </c:pt>
                <c:pt idx="8">
                  <c:v>3052.3572559065751</c:v>
                </c:pt>
                <c:pt idx="9">
                  <c:v>3052.3572559065751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F-442E-BCFF-EACF88AA1825}"/>
            </c:ext>
          </c:extLst>
        </c:ser>
        <c:ser>
          <c:idx val="7"/>
          <c:order val="6"/>
          <c:tx>
            <c:strRef>
              <c:f>'Graf 33'!$N$13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33'!$O$13:$X$13</c:f>
              <c:numCache>
                <c:formatCode>0.0</c:formatCode>
                <c:ptCount val="10"/>
                <c:pt idx="0">
                  <c:v>2697.8389174858376</c:v>
                </c:pt>
                <c:pt idx="1">
                  <c:v>2697.8389174858376</c:v>
                </c:pt>
                <c:pt idx="2">
                  <c:v>2697.8389174858376</c:v>
                </c:pt>
                <c:pt idx="3">
                  <c:v>2697.8389174858376</c:v>
                </c:pt>
                <c:pt idx="4">
                  <c:v>2697.8389174858376</c:v>
                </c:pt>
                <c:pt idx="5">
                  <c:v>2697.8389174858376</c:v>
                </c:pt>
                <c:pt idx="6">
                  <c:v>2697.8389174858376</c:v>
                </c:pt>
                <c:pt idx="7">
                  <c:v>2697.8389174858376</c:v>
                </c:pt>
                <c:pt idx="8">
                  <c:v>2697.8389174858376</c:v>
                </c:pt>
                <c:pt idx="9">
                  <c:v>2697.8389174858376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F-442E-BCFF-EACF88AA1825}"/>
            </c:ext>
          </c:extLst>
        </c:ser>
        <c:ser>
          <c:idx val="4"/>
          <c:order val="7"/>
          <c:tx>
            <c:strRef>
              <c:f>'Graf 33'!$N$9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33'!$O$9:$X$9</c:f>
              <c:numCache>
                <c:formatCode>0.0</c:formatCode>
                <c:ptCount val="10"/>
                <c:pt idx="0">
                  <c:v>2756.7543618789659</c:v>
                </c:pt>
                <c:pt idx="1">
                  <c:v>2756.7543618789659</c:v>
                </c:pt>
                <c:pt idx="2">
                  <c:v>2756.7543618789659</c:v>
                </c:pt>
                <c:pt idx="3">
                  <c:v>2756.7543618789659</c:v>
                </c:pt>
                <c:pt idx="4">
                  <c:v>2756.7543618789659</c:v>
                </c:pt>
                <c:pt idx="5">
                  <c:v>2756.7543618789659</c:v>
                </c:pt>
                <c:pt idx="6">
                  <c:v>2756.7543618789659</c:v>
                </c:pt>
                <c:pt idx="7">
                  <c:v>2756.7543618789659</c:v>
                </c:pt>
                <c:pt idx="8">
                  <c:v>2756.7543618789659</c:v>
                </c:pt>
                <c:pt idx="9">
                  <c:v>2756.7543618789659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F-442E-BCFF-EACF88AA1825}"/>
            </c:ext>
          </c:extLst>
        </c:ser>
        <c:ser>
          <c:idx val="5"/>
          <c:order val="8"/>
          <c:tx>
            <c:strRef>
              <c:f>'Graf 33'!$N$10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33'!$O$10:$X$10</c:f>
              <c:numCache>
                <c:formatCode>0.0</c:formatCode>
                <c:ptCount val="10"/>
                <c:pt idx="0">
                  <c:v>2278.3564888934534</c:v>
                </c:pt>
                <c:pt idx="1">
                  <c:v>2278.3564888934534</c:v>
                </c:pt>
                <c:pt idx="2">
                  <c:v>2278.3564888934534</c:v>
                </c:pt>
                <c:pt idx="3">
                  <c:v>2278.3564888934534</c:v>
                </c:pt>
                <c:pt idx="4">
                  <c:v>2278.3564888934534</c:v>
                </c:pt>
                <c:pt idx="5">
                  <c:v>2278.3564888934534</c:v>
                </c:pt>
                <c:pt idx="6">
                  <c:v>2278.3564888934534</c:v>
                </c:pt>
                <c:pt idx="7">
                  <c:v>2278.3564888934534</c:v>
                </c:pt>
                <c:pt idx="8">
                  <c:v>2278.3564888934534</c:v>
                </c:pt>
                <c:pt idx="9">
                  <c:v>2278.3564888934534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6F-442E-BCFF-EACF88AA1825}"/>
            </c:ext>
          </c:extLst>
        </c:ser>
        <c:ser>
          <c:idx val="10"/>
          <c:order val="9"/>
          <c:tx>
            <c:strRef>
              <c:f>'Graf 33'!$N$18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AEDDED"/>
            </a:solidFill>
            <a:ln w="25400"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33'!$O$18:$X$18</c:f>
              <c:numCache>
                <c:formatCode>0.0</c:formatCode>
                <c:ptCount val="10"/>
                <c:pt idx="0">
                  <c:v>1405.7896726346812</c:v>
                </c:pt>
                <c:pt idx="1">
                  <c:v>1405.7896726346812</c:v>
                </c:pt>
                <c:pt idx="2">
                  <c:v>1405.7896726346812</c:v>
                </c:pt>
                <c:pt idx="3">
                  <c:v>1405.7896726346812</c:v>
                </c:pt>
                <c:pt idx="4">
                  <c:v>1405.7896726346812</c:v>
                </c:pt>
                <c:pt idx="5">
                  <c:v>1405.7896726346812</c:v>
                </c:pt>
                <c:pt idx="6">
                  <c:v>1405.7896726346812</c:v>
                </c:pt>
                <c:pt idx="7">
                  <c:v>1405.7896726346812</c:v>
                </c:pt>
                <c:pt idx="8">
                  <c:v>1405.7896726346812</c:v>
                </c:pt>
                <c:pt idx="9">
                  <c:v>1405.7896726346812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F-442E-BCFF-EACF88AA1825}"/>
            </c:ext>
          </c:extLst>
        </c:ser>
        <c:ser>
          <c:idx val="11"/>
          <c:order val="10"/>
          <c:tx>
            <c:strRef>
              <c:f>'Graf 33'!$N$19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33'!$O$19:$X$19</c:f>
              <c:numCache>
                <c:formatCode>0.0</c:formatCode>
                <c:ptCount val="10"/>
                <c:pt idx="0">
                  <c:v>1324.2829399828615</c:v>
                </c:pt>
                <c:pt idx="1">
                  <c:v>1324.2829399828615</c:v>
                </c:pt>
                <c:pt idx="2">
                  <c:v>1324.2829399828615</c:v>
                </c:pt>
                <c:pt idx="3">
                  <c:v>1324.2829399828615</c:v>
                </c:pt>
                <c:pt idx="4">
                  <c:v>1324.2829399828615</c:v>
                </c:pt>
                <c:pt idx="5">
                  <c:v>1324.2829399828615</c:v>
                </c:pt>
                <c:pt idx="6">
                  <c:v>1324.2829399828615</c:v>
                </c:pt>
                <c:pt idx="7">
                  <c:v>1324.2829399828615</c:v>
                </c:pt>
                <c:pt idx="8">
                  <c:v>1324.2829399828615</c:v>
                </c:pt>
                <c:pt idx="9">
                  <c:v>1324.2829399828615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6F-442E-BCFF-EACF88AA1825}"/>
            </c:ext>
          </c:extLst>
        </c:ser>
        <c:ser>
          <c:idx val="8"/>
          <c:order val="11"/>
          <c:tx>
            <c:strRef>
              <c:f>'Graf 33'!$N$15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AEDDED"/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33'!$O$15:$X$15</c:f>
              <c:numCache>
                <c:formatCode>0.0</c:formatCode>
                <c:ptCount val="10"/>
                <c:pt idx="0">
                  <c:v>790.06234179089972</c:v>
                </c:pt>
                <c:pt idx="1">
                  <c:v>790.06234179089972</c:v>
                </c:pt>
                <c:pt idx="2">
                  <c:v>790.06234179089972</c:v>
                </c:pt>
                <c:pt idx="3">
                  <c:v>790.06234179089972</c:v>
                </c:pt>
                <c:pt idx="4">
                  <c:v>790.06234179089972</c:v>
                </c:pt>
                <c:pt idx="5">
                  <c:v>790.06234179089972</c:v>
                </c:pt>
                <c:pt idx="6">
                  <c:v>790.06234179089972</c:v>
                </c:pt>
                <c:pt idx="7">
                  <c:v>790.06234179089972</c:v>
                </c:pt>
                <c:pt idx="8">
                  <c:v>790.06234179089972</c:v>
                </c:pt>
                <c:pt idx="9">
                  <c:v>790.06234179089972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6F-442E-BCFF-EACF88AA1825}"/>
            </c:ext>
          </c:extLst>
        </c:ser>
        <c:ser>
          <c:idx val="9"/>
          <c:order val="12"/>
          <c:tx>
            <c:strRef>
              <c:f>'Graf 33'!$N$16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33'!$O$16:$X$16</c:f>
              <c:numCache>
                <c:formatCode>0.0</c:formatCode>
                <c:ptCount val="10"/>
                <c:pt idx="0">
                  <c:v>740.70841745831149</c:v>
                </c:pt>
                <c:pt idx="1">
                  <c:v>740.70841745831149</c:v>
                </c:pt>
                <c:pt idx="2">
                  <c:v>740.70841745831149</c:v>
                </c:pt>
                <c:pt idx="3">
                  <c:v>740.70841745831149</c:v>
                </c:pt>
                <c:pt idx="4">
                  <c:v>740.70841745831149</c:v>
                </c:pt>
                <c:pt idx="5">
                  <c:v>740.70841745831149</c:v>
                </c:pt>
                <c:pt idx="6">
                  <c:v>740.70841745831149</c:v>
                </c:pt>
                <c:pt idx="7">
                  <c:v>740.70841745831149</c:v>
                </c:pt>
                <c:pt idx="8">
                  <c:v>740.70841745831149</c:v>
                </c:pt>
                <c:pt idx="9">
                  <c:v>740.70841745831149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6F-442E-BCFF-EACF88AA1825}"/>
            </c:ext>
          </c:extLst>
        </c:ser>
        <c:ser>
          <c:idx val="13"/>
          <c:order val="13"/>
          <c:tx>
            <c:strRef>
              <c:f>'Graf 33'!$N$6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AEDDED"/>
            </a:solidFill>
            <a:ln w="38100"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33'!$O$6:$X$6</c:f>
              <c:numCache>
                <c:formatCode>0.0</c:formatCode>
                <c:ptCount val="10"/>
                <c:pt idx="0">
                  <c:v>529.62220860872469</c:v>
                </c:pt>
                <c:pt idx="1">
                  <c:v>529.62220860872469</c:v>
                </c:pt>
                <c:pt idx="2">
                  <c:v>529.62220860872469</c:v>
                </c:pt>
                <c:pt idx="3">
                  <c:v>529.62220860872469</c:v>
                </c:pt>
                <c:pt idx="4">
                  <c:v>529.62220860872469</c:v>
                </c:pt>
                <c:pt idx="5">
                  <c:v>529.62220860872469</c:v>
                </c:pt>
                <c:pt idx="6">
                  <c:v>529.62220860872469</c:v>
                </c:pt>
                <c:pt idx="7">
                  <c:v>529.62220860872469</c:v>
                </c:pt>
                <c:pt idx="8">
                  <c:v>529.62220860872469</c:v>
                </c:pt>
                <c:pt idx="9">
                  <c:v>529.62220860872469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6F-442E-BCFF-EACF88AA1825}"/>
            </c:ext>
          </c:extLst>
        </c:ser>
        <c:ser>
          <c:idx val="14"/>
          <c:order val="14"/>
          <c:tx>
            <c:strRef>
              <c:f>'Graf 33'!$N$7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33'!$O$7:$X$7</c:f>
              <c:numCache>
                <c:formatCode>0.0</c:formatCode>
                <c:ptCount val="10"/>
                <c:pt idx="0">
                  <c:v>387.31479405448334</c:v>
                </c:pt>
                <c:pt idx="1">
                  <c:v>387.31479405448334</c:v>
                </c:pt>
                <c:pt idx="2">
                  <c:v>387.31479405448334</c:v>
                </c:pt>
                <c:pt idx="3">
                  <c:v>387.31479405448334</c:v>
                </c:pt>
                <c:pt idx="4">
                  <c:v>387.31479405448334</c:v>
                </c:pt>
                <c:pt idx="5">
                  <c:v>387.31479405448334</c:v>
                </c:pt>
                <c:pt idx="6">
                  <c:v>387.31479405448334</c:v>
                </c:pt>
                <c:pt idx="7">
                  <c:v>387.31479405448334</c:v>
                </c:pt>
                <c:pt idx="8">
                  <c:v>387.31479405448334</c:v>
                </c:pt>
                <c:pt idx="9">
                  <c:v>387.31479405448334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6F-442E-BCFF-EACF88AA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12"/>
          <c:order val="0"/>
          <c:tx>
            <c:strRef>
              <c:f>'Graf 33'!$M$5:$M$7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38100" cap="rnd">
              <a:solidFill>
                <a:srgbClr val="0CC0DF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61428441047397E-3"/>
                  <c:y val="3.5780997754531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B86-43E4-BB74-46AF3895C8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B86-43E4-BB74-46AF3895C8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F-4FFF-9711-A0763F6BC8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B86-43E4-BB74-46AF3895C8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B86-43E4-BB74-46AF3895C8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B86-43E4-BB74-46AF3895C8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B86-43E4-BB74-46AF3895C8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B86-43E4-BB74-46AF3895C8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B86-43E4-BB74-46AF3895C84E}"/>
                </c:ext>
              </c:extLst>
            </c:dLbl>
            <c:dLbl>
              <c:idx val="9"/>
              <c:layout>
                <c:manualLayout>
                  <c:x val="-3.1086666058221395E-2"/>
                  <c:y val="5.3671496631796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B86-43E4-BB74-46AF3895C8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33'!$O$5:$X$5</c:f>
              <c:numCache>
                <c:formatCode>0.0</c:formatCode>
                <c:ptCount val="10"/>
                <c:pt idx="0">
                  <c:v>387.31479405448334</c:v>
                </c:pt>
                <c:pt idx="1">
                  <c:v>411.00253275028768</c:v>
                </c:pt>
                <c:pt idx="2">
                  <c:v>462.42915518863629</c:v>
                </c:pt>
                <c:pt idx="3">
                  <c:v>419.54883749775496</c:v>
                </c:pt>
                <c:pt idx="4">
                  <c:v>455.61182222639468</c:v>
                </c:pt>
                <c:pt idx="5">
                  <c:v>416.94098525003432</c:v>
                </c:pt>
                <c:pt idx="6">
                  <c:v>437.61776170406665</c:v>
                </c:pt>
                <c:pt idx="7">
                  <c:v>436.07470959370659</c:v>
                </c:pt>
                <c:pt idx="8">
                  <c:v>433.3942274890797</c:v>
                </c:pt>
                <c:pt idx="9">
                  <c:v>529.62220860872469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F6F-442E-BCFF-EACF88AA1825}"/>
            </c:ext>
          </c:extLst>
        </c:ser>
        <c:ser>
          <c:idx val="2"/>
          <c:order val="1"/>
          <c:tx>
            <c:strRef>
              <c:f>'Graf 33'!$M$14:$M$16</c:f>
              <c:strCache>
                <c:ptCount val="1"/>
                <c:pt idx="0">
                  <c:v>Veľkoobchod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819045880632105E-3"/>
                  <c:y val="-4.0253622473847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B86-43E4-BB74-46AF3895C8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86-43E4-BB74-46AF3895C8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86-43E4-BB74-46AF3895C8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86-43E4-BB74-46AF3895C8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86-43E4-BB74-46AF3895C8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86-43E4-BB74-46AF3895C8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86-43E4-BB74-46AF3895C8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86-43E4-BB74-46AF3895C8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B86-43E4-BB74-46AF3895C84E}"/>
                </c:ext>
              </c:extLst>
            </c:dLbl>
            <c:dLbl>
              <c:idx val="9"/>
              <c:layout>
                <c:manualLayout>
                  <c:x val="-3.3307142205237034E-2"/>
                  <c:y val="-4.0253622473847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B86-43E4-BB74-46AF3895C8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33'!$O$14:$X$14</c:f>
              <c:numCache>
                <c:formatCode>0.0</c:formatCode>
                <c:ptCount val="10"/>
                <c:pt idx="0">
                  <c:v>740.70841745831149</c:v>
                </c:pt>
                <c:pt idx="1">
                  <c:v>761.81594989772429</c:v>
                </c:pt>
                <c:pt idx="2">
                  <c:v>770.45949854516539</c:v>
                </c:pt>
                <c:pt idx="3">
                  <c:v>766.56519132804942</c:v>
                </c:pt>
                <c:pt idx="4">
                  <c:v>775.05653303201223</c:v>
                </c:pt>
                <c:pt idx="5">
                  <c:v>790.06234179089972</c:v>
                </c:pt>
                <c:pt idx="6">
                  <c:v>783.54740910208739</c:v>
                </c:pt>
                <c:pt idx="7">
                  <c:v>782.64850568412817</c:v>
                </c:pt>
                <c:pt idx="8">
                  <c:v>787.0500330378635</c:v>
                </c:pt>
                <c:pt idx="9">
                  <c:v>743.16447108505042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F6F-442E-BCFF-EACF88AA1825}"/>
            </c:ext>
          </c:extLst>
        </c:ser>
        <c:ser>
          <c:idx val="3"/>
          <c:order val="2"/>
          <c:tx>
            <c:strRef>
              <c:f>'Graf 33'!$M$17:$M$19</c:f>
              <c:strCache>
                <c:ptCount val="1"/>
                <c:pt idx="0">
                  <c:v>Maloobchod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102380735079012E-2"/>
                  <c:y val="3.1308373035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B86-43E4-BB74-46AF3895C8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86-43E4-BB74-46AF3895C8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86-43E4-BB74-46AF3895C8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86-43E4-BB74-46AF3895C8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86-43E4-BB74-46AF3895C8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86-43E4-BB74-46AF3895C8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86-43E4-BB74-46AF3895C8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86-43E4-BB74-46AF3895C8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86-43E4-BB74-46AF3895C84E}"/>
                </c:ext>
              </c:extLst>
            </c:dLbl>
            <c:dLbl>
              <c:idx val="9"/>
              <c:layout>
                <c:manualLayout>
                  <c:x val="-3.1086666058221236E-2"/>
                  <c:y val="-4.472624719316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B86-43E4-BB74-46AF3895C8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33'!$O$17:$X$17</c:f>
              <c:numCache>
                <c:formatCode>0.0</c:formatCode>
                <c:ptCount val="10"/>
                <c:pt idx="0">
                  <c:v>1324.2829399828615</c:v>
                </c:pt>
                <c:pt idx="1">
                  <c:v>1340.5177966951283</c:v>
                </c:pt>
                <c:pt idx="2">
                  <c:v>1374.9116475509838</c:v>
                </c:pt>
                <c:pt idx="3">
                  <c:v>1376.7603997600017</c:v>
                </c:pt>
                <c:pt idx="4">
                  <c:v>1351.6944318401959</c:v>
                </c:pt>
                <c:pt idx="5">
                  <c:v>1375.7910162215576</c:v>
                </c:pt>
                <c:pt idx="6">
                  <c:v>1353.9452626623749</c:v>
                </c:pt>
                <c:pt idx="7">
                  <c:v>1344.9011128507677</c:v>
                </c:pt>
                <c:pt idx="8">
                  <c:v>1405.7896726346812</c:v>
                </c:pt>
                <c:pt idx="9">
                  <c:v>1396.93484095688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F6F-442E-BCFF-EACF88AA1825}"/>
            </c:ext>
          </c:extLst>
        </c:ser>
        <c:ser>
          <c:idx val="0"/>
          <c:order val="3"/>
          <c:tx>
            <c:strRef>
              <c:f>'Graf 33'!$M$8:$M$10</c:f>
              <c:strCache>
                <c:ptCount val="1"/>
                <c:pt idx="0">
                  <c:v>Výroba potravín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102380735079012E-2"/>
                  <c:y val="3.5780997754531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B86-43E4-BB74-46AF3895C8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86-43E4-BB74-46AF3895C8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86-43E4-BB74-46AF3895C8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86-43E4-BB74-46AF3895C8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6-43E4-BB74-46AF3895C8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86-43E4-BB74-46AF3895C8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6-43E4-BB74-46AF3895C8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6-43E4-BB74-46AF3895C8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6-43E4-BB74-46AF3895C84E}"/>
                </c:ext>
              </c:extLst>
            </c:dLbl>
            <c:dLbl>
              <c:idx val="9"/>
              <c:layout>
                <c:manualLayout>
                  <c:x val="-2.8866189911205431E-2"/>
                  <c:y val="5.814412135111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B86-43E4-BB74-46AF3895C8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33'!$O$8:$X$8</c:f>
              <c:numCache>
                <c:formatCode>0.0</c:formatCode>
                <c:ptCount val="10"/>
                <c:pt idx="0">
                  <c:v>2756.7543618789659</c:v>
                </c:pt>
                <c:pt idx="1">
                  <c:v>2735.2336575306863</c:v>
                </c:pt>
                <c:pt idx="2">
                  <c:v>2594.9029717127255</c:v>
                </c:pt>
                <c:pt idx="3">
                  <c:v>2513.1917963930032</c:v>
                </c:pt>
                <c:pt idx="4">
                  <c:v>2359.5258325377367</c:v>
                </c:pt>
                <c:pt idx="5">
                  <c:v>2292.952318104089</c:v>
                </c:pt>
                <c:pt idx="6">
                  <c:v>2278.3564888934534</c:v>
                </c:pt>
                <c:pt idx="7">
                  <c:v>2329.759007862991</c:v>
                </c:pt>
                <c:pt idx="8">
                  <c:v>2364.5942082222896</c:v>
                </c:pt>
                <c:pt idx="9">
                  <c:v>2363.2014508527373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6F-442E-BCFF-EACF88AA1825}"/>
            </c:ext>
          </c:extLst>
        </c:ser>
        <c:ser>
          <c:idx val="1"/>
          <c:order val="4"/>
          <c:tx>
            <c:strRef>
              <c:f>'Graf 33'!$M$11:$M$13</c:f>
              <c:strCache>
                <c:ptCount val="1"/>
                <c:pt idx="0">
                  <c:v>Výroba nápojov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819045880632105E-3"/>
                  <c:y val="-3.5780997754531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B86-43E4-BB74-46AF3895C8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B86-43E4-BB74-46AF3895C8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86-43E4-BB74-46AF3895C8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6-43E4-BB74-46AF3895C8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6-43E4-BB74-46AF3895C8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6-43E4-BB74-46AF3895C8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6-43E4-BB74-46AF3895C8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6-43E4-BB74-46AF3895C8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6-43E4-BB74-46AF3895C84E}"/>
                </c:ext>
              </c:extLst>
            </c:dLbl>
            <c:dLbl>
              <c:idx val="9"/>
              <c:layout>
                <c:manualLayout>
                  <c:x val="-2.8866189911205431E-2"/>
                  <c:y val="-2.6835748315898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B86-43E4-BB74-46AF3895C8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33'!$O$4:$X$4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33'!$O$11:$X$11</c:f>
              <c:numCache>
                <c:formatCode>0.0</c:formatCode>
                <c:ptCount val="10"/>
                <c:pt idx="0">
                  <c:v>2812.549520395617</c:v>
                </c:pt>
                <c:pt idx="1">
                  <c:v>2819.3371649538226</c:v>
                </c:pt>
                <c:pt idx="2">
                  <c:v>2785.0215787318384</c:v>
                </c:pt>
                <c:pt idx="3">
                  <c:v>2723.9899966282619</c:v>
                </c:pt>
                <c:pt idx="4">
                  <c:v>2793.4192361522119</c:v>
                </c:pt>
                <c:pt idx="5">
                  <c:v>2697.8389174858376</c:v>
                </c:pt>
                <c:pt idx="6">
                  <c:v>2796.0458317306652</c:v>
                </c:pt>
                <c:pt idx="7">
                  <c:v>2817.9447550502668</c:v>
                </c:pt>
                <c:pt idx="8">
                  <c:v>2895.3737971766509</c:v>
                </c:pt>
                <c:pt idx="9">
                  <c:v>3052.3572559065751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F6F-442E-BCFF-EACF88AA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35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5.0624999999999993E-3"/>
          <c:y val="0.91593312220458689"/>
          <c:w val="0.98033124999999999"/>
          <c:h val="8.4066746634215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60937500000003E-2"/>
          <c:y val="4.7236458333333342E-2"/>
          <c:w val="0.91722777777777775"/>
          <c:h val="0.67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5'!$N$4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327-402F-873F-2FB5F8B271DC}"/>
              </c:ext>
            </c:extLst>
          </c:dPt>
          <c:cat>
            <c:strRef>
              <c:f>'Graf 5'!$M$5:$M$31</c:f>
              <c:strCache>
                <c:ptCount val="27"/>
                <c:pt idx="0">
                  <c:v>Luxembursko</c:v>
                </c:pt>
                <c:pt idx="1">
                  <c:v>Dánsko</c:v>
                </c:pt>
                <c:pt idx="2">
                  <c:v>Malta</c:v>
                </c:pt>
                <c:pt idx="3">
                  <c:v>Írsko</c:v>
                </c:pt>
                <c:pt idx="4">
                  <c:v>Fínsko</c:v>
                </c:pt>
                <c:pt idx="5">
                  <c:v>Estónsko</c:v>
                </c:pt>
                <c:pt idx="6">
                  <c:v>Lotyšsko</c:v>
                </c:pt>
                <c:pt idx="7">
                  <c:v>Francúzsko</c:v>
                </c:pt>
                <c:pt idx="8">
                  <c:v>Slovensko</c:v>
                </c:pt>
                <c:pt idx="9">
                  <c:v>Nemecko</c:v>
                </c:pt>
                <c:pt idx="10">
                  <c:v>Rakúsko</c:v>
                </c:pt>
                <c:pt idx="11">
                  <c:v>Grécko</c:v>
                </c:pt>
                <c:pt idx="12">
                  <c:v>Belgicko</c:v>
                </c:pt>
                <c:pt idx="13">
                  <c:v>Švédsko</c:v>
                </c:pt>
                <c:pt idx="14">
                  <c:v>Cyprus</c:v>
                </c:pt>
                <c:pt idx="15">
                  <c:v>Taliansko</c:v>
                </c:pt>
                <c:pt idx="16">
                  <c:v>Portugalsko</c:v>
                </c:pt>
                <c:pt idx="17">
                  <c:v>Chorvátsko</c:v>
                </c:pt>
                <c:pt idx="18">
                  <c:v>Litva</c:v>
                </c:pt>
                <c:pt idx="19">
                  <c:v>Maďarsko</c:v>
                </c:pt>
                <c:pt idx="20">
                  <c:v>Slovinsko</c:v>
                </c:pt>
                <c:pt idx="21">
                  <c:v>Česko</c:v>
                </c:pt>
                <c:pt idx="22">
                  <c:v>Španielsko</c:v>
                </c:pt>
                <c:pt idx="23">
                  <c:v>Holandsko</c:v>
                </c:pt>
                <c:pt idx="24">
                  <c:v>Bulharsko</c:v>
                </c:pt>
                <c:pt idx="25">
                  <c:v>Poľsko</c:v>
                </c:pt>
                <c:pt idx="26">
                  <c:v>Rumunsko</c:v>
                </c:pt>
              </c:strCache>
            </c:strRef>
          </c:cat>
          <c:val>
            <c:numRef>
              <c:f>'Graf 5'!$N$5:$N$31</c:f>
              <c:numCache>
                <c:formatCode>General</c:formatCode>
                <c:ptCount val="27"/>
                <c:pt idx="0">
                  <c:v>117.9</c:v>
                </c:pt>
                <c:pt idx="1">
                  <c:v>146.4</c:v>
                </c:pt>
                <c:pt idx="2">
                  <c:v>105.9</c:v>
                </c:pt>
                <c:pt idx="3">
                  <c:v>121.6</c:v>
                </c:pt>
                <c:pt idx="4">
                  <c:v>121.1</c:v>
                </c:pt>
                <c:pt idx="5">
                  <c:v>89.4</c:v>
                </c:pt>
                <c:pt idx="6">
                  <c:v>89.8</c:v>
                </c:pt>
                <c:pt idx="7">
                  <c:v>111</c:v>
                </c:pt>
                <c:pt idx="8">
                  <c:v>90.1</c:v>
                </c:pt>
                <c:pt idx="9">
                  <c:v>104.7</c:v>
                </c:pt>
                <c:pt idx="10">
                  <c:v>121.9</c:v>
                </c:pt>
                <c:pt idx="11">
                  <c:v>104.3</c:v>
                </c:pt>
                <c:pt idx="12">
                  <c:v>109.7</c:v>
                </c:pt>
                <c:pt idx="13">
                  <c:v>126</c:v>
                </c:pt>
                <c:pt idx="14">
                  <c:v>108.7</c:v>
                </c:pt>
                <c:pt idx="15">
                  <c:v>111</c:v>
                </c:pt>
                <c:pt idx="16">
                  <c:v>95.8</c:v>
                </c:pt>
                <c:pt idx="17">
                  <c:v>92.7</c:v>
                </c:pt>
                <c:pt idx="18">
                  <c:v>78.8</c:v>
                </c:pt>
                <c:pt idx="19">
                  <c:v>79.900000000000006</c:v>
                </c:pt>
                <c:pt idx="20">
                  <c:v>97.6</c:v>
                </c:pt>
                <c:pt idx="21">
                  <c:v>80.3</c:v>
                </c:pt>
                <c:pt idx="22">
                  <c:v>93.7</c:v>
                </c:pt>
                <c:pt idx="23">
                  <c:v>99</c:v>
                </c:pt>
                <c:pt idx="24">
                  <c:v>71.099999999999994</c:v>
                </c:pt>
                <c:pt idx="25">
                  <c:v>63.5</c:v>
                </c:pt>
                <c:pt idx="26">
                  <c:v>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9-49FC-822F-441001867A58}"/>
            </c:ext>
          </c:extLst>
        </c:ser>
        <c:ser>
          <c:idx val="1"/>
          <c:order val="1"/>
          <c:tx>
            <c:strRef>
              <c:f>'Graf 5'!$O$4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27-402F-873F-2FB5F8B271DC}"/>
              </c:ext>
            </c:extLst>
          </c:dPt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7-402F-873F-2FB5F8B27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5'!$M$5:$M$31</c:f>
              <c:strCache>
                <c:ptCount val="27"/>
                <c:pt idx="0">
                  <c:v>Luxembursko</c:v>
                </c:pt>
                <c:pt idx="1">
                  <c:v>Dánsko</c:v>
                </c:pt>
                <c:pt idx="2">
                  <c:v>Malta</c:v>
                </c:pt>
                <c:pt idx="3">
                  <c:v>Írsko</c:v>
                </c:pt>
                <c:pt idx="4">
                  <c:v>Fínsko</c:v>
                </c:pt>
                <c:pt idx="5">
                  <c:v>Estónsko</c:v>
                </c:pt>
                <c:pt idx="6">
                  <c:v>Lotyšsko</c:v>
                </c:pt>
                <c:pt idx="7">
                  <c:v>Francúzsko</c:v>
                </c:pt>
                <c:pt idx="8">
                  <c:v>Slovensko</c:v>
                </c:pt>
                <c:pt idx="9">
                  <c:v>Nemecko</c:v>
                </c:pt>
                <c:pt idx="10">
                  <c:v>Rakúsko</c:v>
                </c:pt>
                <c:pt idx="11">
                  <c:v>Grécko</c:v>
                </c:pt>
                <c:pt idx="12">
                  <c:v>Belgicko</c:v>
                </c:pt>
                <c:pt idx="13">
                  <c:v>Švédsko</c:v>
                </c:pt>
                <c:pt idx="14">
                  <c:v>Cyprus</c:v>
                </c:pt>
                <c:pt idx="15">
                  <c:v>Taliansko</c:v>
                </c:pt>
                <c:pt idx="16">
                  <c:v>Portugalsko</c:v>
                </c:pt>
                <c:pt idx="17">
                  <c:v>Chorvátsko</c:v>
                </c:pt>
                <c:pt idx="18">
                  <c:v>Litva</c:v>
                </c:pt>
                <c:pt idx="19">
                  <c:v>Maďarsko</c:v>
                </c:pt>
                <c:pt idx="20">
                  <c:v>Slovinsko</c:v>
                </c:pt>
                <c:pt idx="21">
                  <c:v>Česko</c:v>
                </c:pt>
                <c:pt idx="22">
                  <c:v>Španielsko</c:v>
                </c:pt>
                <c:pt idx="23">
                  <c:v>Holandsko</c:v>
                </c:pt>
                <c:pt idx="24">
                  <c:v>Bulharsko</c:v>
                </c:pt>
                <c:pt idx="25">
                  <c:v>Poľsko</c:v>
                </c:pt>
                <c:pt idx="26">
                  <c:v>Rumunsko</c:v>
                </c:pt>
              </c:strCache>
            </c:strRef>
          </c:cat>
          <c:val>
            <c:numRef>
              <c:f>'Graf 5'!$O$5:$O$31</c:f>
              <c:numCache>
                <c:formatCode>General</c:formatCode>
                <c:ptCount val="27"/>
                <c:pt idx="0">
                  <c:v>118.9</c:v>
                </c:pt>
                <c:pt idx="1">
                  <c:v>116.4</c:v>
                </c:pt>
                <c:pt idx="2">
                  <c:v>115.7</c:v>
                </c:pt>
                <c:pt idx="3">
                  <c:v>113.1</c:v>
                </c:pt>
                <c:pt idx="4">
                  <c:v>110.4</c:v>
                </c:pt>
                <c:pt idx="5">
                  <c:v>109.3</c:v>
                </c:pt>
                <c:pt idx="6">
                  <c:v>106.8</c:v>
                </c:pt>
                <c:pt idx="7">
                  <c:v>106.7</c:v>
                </c:pt>
                <c:pt idx="8">
                  <c:v>106.7</c:v>
                </c:pt>
                <c:pt idx="9">
                  <c:v>106.2</c:v>
                </c:pt>
                <c:pt idx="10">
                  <c:v>105.7</c:v>
                </c:pt>
                <c:pt idx="11">
                  <c:v>105.7</c:v>
                </c:pt>
                <c:pt idx="12">
                  <c:v>105.6</c:v>
                </c:pt>
                <c:pt idx="13">
                  <c:v>105.3</c:v>
                </c:pt>
                <c:pt idx="14">
                  <c:v>104.2</c:v>
                </c:pt>
                <c:pt idx="15">
                  <c:v>102.3</c:v>
                </c:pt>
                <c:pt idx="16">
                  <c:v>101.8</c:v>
                </c:pt>
                <c:pt idx="17">
                  <c:v>101.7</c:v>
                </c:pt>
                <c:pt idx="18">
                  <c:v>101.3</c:v>
                </c:pt>
                <c:pt idx="19">
                  <c:v>100.9</c:v>
                </c:pt>
                <c:pt idx="20">
                  <c:v>100.6</c:v>
                </c:pt>
                <c:pt idx="21">
                  <c:v>99.1</c:v>
                </c:pt>
                <c:pt idx="22">
                  <c:v>98.4</c:v>
                </c:pt>
                <c:pt idx="23">
                  <c:v>97.3</c:v>
                </c:pt>
                <c:pt idx="24">
                  <c:v>88.3</c:v>
                </c:pt>
                <c:pt idx="25">
                  <c:v>77.5</c:v>
                </c:pt>
                <c:pt idx="26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C9-49FC-822F-44100186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2"/>
          <c:order val="2"/>
          <c:tx>
            <c:strRef>
              <c:f>'Graf 5'!$P$4</c:f>
              <c:strCache>
                <c:ptCount val="1"/>
                <c:pt idx="0">
                  <c:v>Priemer EÚ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5'!$M$5:$M$31</c:f>
              <c:strCache>
                <c:ptCount val="27"/>
                <c:pt idx="0">
                  <c:v>Luxembursko</c:v>
                </c:pt>
                <c:pt idx="1">
                  <c:v>Dánsko</c:v>
                </c:pt>
                <c:pt idx="2">
                  <c:v>Malta</c:v>
                </c:pt>
                <c:pt idx="3">
                  <c:v>Írsko</c:v>
                </c:pt>
                <c:pt idx="4">
                  <c:v>Fínsko</c:v>
                </c:pt>
                <c:pt idx="5">
                  <c:v>Estónsko</c:v>
                </c:pt>
                <c:pt idx="6">
                  <c:v>Lotyšsko</c:v>
                </c:pt>
                <c:pt idx="7">
                  <c:v>Francúzsko</c:v>
                </c:pt>
                <c:pt idx="8">
                  <c:v>Slovensko</c:v>
                </c:pt>
                <c:pt idx="9">
                  <c:v>Nemecko</c:v>
                </c:pt>
                <c:pt idx="10">
                  <c:v>Rakúsko</c:v>
                </c:pt>
                <c:pt idx="11">
                  <c:v>Grécko</c:v>
                </c:pt>
                <c:pt idx="12">
                  <c:v>Belgicko</c:v>
                </c:pt>
                <c:pt idx="13">
                  <c:v>Švédsko</c:v>
                </c:pt>
                <c:pt idx="14">
                  <c:v>Cyprus</c:v>
                </c:pt>
                <c:pt idx="15">
                  <c:v>Taliansko</c:v>
                </c:pt>
                <c:pt idx="16">
                  <c:v>Portugalsko</c:v>
                </c:pt>
                <c:pt idx="17">
                  <c:v>Chorvátsko</c:v>
                </c:pt>
                <c:pt idx="18">
                  <c:v>Litva</c:v>
                </c:pt>
                <c:pt idx="19">
                  <c:v>Maďarsko</c:v>
                </c:pt>
                <c:pt idx="20">
                  <c:v>Slovinsko</c:v>
                </c:pt>
                <c:pt idx="21">
                  <c:v>Česko</c:v>
                </c:pt>
                <c:pt idx="22">
                  <c:v>Španielsko</c:v>
                </c:pt>
                <c:pt idx="23">
                  <c:v>Holandsko</c:v>
                </c:pt>
                <c:pt idx="24">
                  <c:v>Bulharsko</c:v>
                </c:pt>
                <c:pt idx="25">
                  <c:v>Poľsko</c:v>
                </c:pt>
                <c:pt idx="26">
                  <c:v>Rumunsko</c:v>
                </c:pt>
              </c:strCache>
            </c:strRef>
          </c:cat>
          <c:val>
            <c:numRef>
              <c:f>'Graf 5'!$P$5:$P$31</c:f>
              <c:numCache>
                <c:formatCode>General</c:formatCode>
                <c:ptCount val="2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C9-49FC-822F-44100186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900868055555558E-2"/>
          <c:y val="0.90889513888888884"/>
          <c:w val="0.87539184027777783"/>
          <c:h val="6.7270735302231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495313401523638"/>
          <c:y val="0.1351545178934927"/>
          <c:w val="0.44728617347150096"/>
          <c:h val="0.77834783581083489"/>
        </c:manualLayout>
      </c:layout>
      <c:radarChart>
        <c:radarStyle val="filled"/>
        <c:varyColors val="0"/>
        <c:ser>
          <c:idx val="5"/>
          <c:order val="3"/>
          <c:tx>
            <c:strRef>
              <c:f>'Graf 34'!$T$11</c:f>
              <c:strCache>
                <c:ptCount val="1"/>
                <c:pt idx="0">
                  <c:v>CR10</c:v>
                </c:pt>
              </c:strCache>
            </c:strRef>
          </c:tx>
          <c:spPr>
            <a:solidFill>
              <a:srgbClr val="0CC0DF">
                <a:lumMod val="40000"/>
                <a:lumOff val="60000"/>
                <a:alpha val="49000"/>
              </a:srgbClr>
            </a:solidFill>
            <a:ln w="28575">
              <a:solidFill>
                <a:srgbClr val="0CC0DF">
                  <a:lumMod val="40000"/>
                  <a:lumOff val="60000"/>
                </a:srgbClr>
              </a:solidFill>
            </a:ln>
            <a:effectLst/>
          </c:spPr>
          <c:cat>
            <c:multiLvlStrRef>
              <c:f>'Graf 34'!$M$12:$Q$18</c:f>
              <c:multiLvlStrCache>
                <c:ptCount val="7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Služby súvisiace s pestovaním plodín</c:v>
                  </c:pt>
                  <c:pt idx="4">
                    <c:v>Chov hydiny</c:v>
                  </c:pt>
                  <c:pt idx="5">
                    <c:v>Pestovanie zeleniny</c:v>
                  </c:pt>
                  <c:pt idx="6">
                    <c:v>Chov ošípaných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01610</c:v>
                  </c:pt>
                  <c:pt idx="4">
                    <c:v>01470</c:v>
                  </c:pt>
                  <c:pt idx="5">
                    <c:v>01130</c:v>
                  </c:pt>
                  <c:pt idx="6">
                    <c:v>01460</c:v>
                  </c:pt>
                </c:lvl>
              </c:multiLvlStrCache>
            </c:multiLvlStrRef>
          </c:cat>
          <c:val>
            <c:numRef>
              <c:f>'Graf 34'!$T$12:$T$18</c:f>
              <c:numCache>
                <c:formatCode>0.0%</c:formatCode>
                <c:ptCount val="7"/>
                <c:pt idx="0">
                  <c:v>0.12895507274696538</c:v>
                </c:pt>
                <c:pt idx="1">
                  <c:v>0.18898302684196319</c:v>
                </c:pt>
                <c:pt idx="2">
                  <c:v>0.31049703792227079</c:v>
                </c:pt>
                <c:pt idx="3">
                  <c:v>0.56755924153265547</c:v>
                </c:pt>
                <c:pt idx="4">
                  <c:v>0.69214118441022121</c:v>
                </c:pt>
                <c:pt idx="5">
                  <c:v>0.74500804787909769</c:v>
                </c:pt>
                <c:pt idx="6">
                  <c:v>0.95649339833644698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5-4FEE-8878-4A53C96DFD58}"/>
            </c:ext>
          </c:extLst>
        </c:ser>
        <c:ser>
          <c:idx val="4"/>
          <c:order val="4"/>
          <c:tx>
            <c:strRef>
              <c:f>'Graf 34'!$S$11</c:f>
              <c:strCache>
                <c:ptCount val="1"/>
                <c:pt idx="0">
                  <c:v>CR4</c:v>
                </c:pt>
              </c:strCache>
            </c:strRef>
          </c:tx>
          <c:spPr>
            <a:solidFill>
              <a:srgbClr val="0CC0DF">
                <a:alpha val="50000"/>
              </a:srgbClr>
            </a:solidFill>
            <a:ln w="25400">
              <a:noFill/>
            </a:ln>
            <a:effectLst/>
          </c:spPr>
          <c:cat>
            <c:multiLvlStrRef>
              <c:f>'Graf 34'!$M$12:$Q$18</c:f>
              <c:multiLvlStrCache>
                <c:ptCount val="7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Služby súvisiace s pestovaním plodín</c:v>
                  </c:pt>
                  <c:pt idx="4">
                    <c:v>Chov hydiny</c:v>
                  </c:pt>
                  <c:pt idx="5">
                    <c:v>Pestovanie zeleniny</c:v>
                  </c:pt>
                  <c:pt idx="6">
                    <c:v>Chov ošípaných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01610</c:v>
                  </c:pt>
                  <c:pt idx="4">
                    <c:v>01470</c:v>
                  </c:pt>
                  <c:pt idx="5">
                    <c:v>01130</c:v>
                  </c:pt>
                  <c:pt idx="6">
                    <c:v>01460</c:v>
                  </c:pt>
                </c:lvl>
              </c:multiLvlStrCache>
            </c:multiLvlStrRef>
          </c:cat>
          <c:val>
            <c:numRef>
              <c:f>'Graf 34'!$S$12:$S$18</c:f>
              <c:numCache>
                <c:formatCode>0.0%</c:formatCode>
                <c:ptCount val="7"/>
                <c:pt idx="0">
                  <c:v>6.9031844903944095E-2</c:v>
                </c:pt>
                <c:pt idx="1">
                  <c:v>8.5968048136185457E-2</c:v>
                </c:pt>
                <c:pt idx="2">
                  <c:v>0.18973226135753879</c:v>
                </c:pt>
                <c:pt idx="3">
                  <c:v>0.34180113004715862</c:v>
                </c:pt>
                <c:pt idx="4">
                  <c:v>0.38859608364868531</c:v>
                </c:pt>
                <c:pt idx="5">
                  <c:v>0.52926575889284055</c:v>
                </c:pt>
                <c:pt idx="6">
                  <c:v>0.71748081411444009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5-4FEE-8878-4A53C96DFD58}"/>
            </c:ext>
          </c:extLst>
        </c:ser>
        <c:ser>
          <c:idx val="3"/>
          <c:order val="5"/>
          <c:tx>
            <c:strRef>
              <c:f>'Graf 34'!$R$11</c:f>
              <c:strCache>
                <c:ptCount val="1"/>
                <c:pt idx="0">
                  <c:v>CR1</c:v>
                </c:pt>
              </c:strCache>
            </c:strRef>
          </c:tx>
          <c:spPr>
            <a:solidFill>
              <a:srgbClr val="0CC0DF">
                <a:lumMod val="75000"/>
                <a:alpha val="50000"/>
              </a:srgbClr>
            </a:solidFill>
            <a:ln w="25400">
              <a:noFill/>
            </a:ln>
            <a:effectLst/>
          </c:spPr>
          <c:cat>
            <c:multiLvlStrRef>
              <c:f>'Graf 34'!$M$12:$Q$18</c:f>
              <c:multiLvlStrCache>
                <c:ptCount val="7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Služby súvisiace s pestovaním plodín</c:v>
                  </c:pt>
                  <c:pt idx="4">
                    <c:v>Chov hydiny</c:v>
                  </c:pt>
                  <c:pt idx="5">
                    <c:v>Pestovanie zeleniny</c:v>
                  </c:pt>
                  <c:pt idx="6">
                    <c:v>Chov ošípaných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01610</c:v>
                  </c:pt>
                  <c:pt idx="4">
                    <c:v>01470</c:v>
                  </c:pt>
                  <c:pt idx="5">
                    <c:v>01130</c:v>
                  </c:pt>
                  <c:pt idx="6">
                    <c:v>01460</c:v>
                  </c:pt>
                </c:lvl>
              </c:multiLvlStrCache>
            </c:multiLvlStrRef>
          </c:cat>
          <c:val>
            <c:numRef>
              <c:f>'Graf 34'!$R$12:$R$18</c:f>
              <c:numCache>
                <c:formatCode>0.0%</c:formatCode>
                <c:ptCount val="7"/>
                <c:pt idx="0">
                  <c:v>2.0168254477912376E-2</c:v>
                </c:pt>
                <c:pt idx="1">
                  <c:v>2.4975162726212481E-2</c:v>
                </c:pt>
                <c:pt idx="2">
                  <c:v>7.8458217649454209E-2</c:v>
                </c:pt>
                <c:pt idx="3">
                  <c:v>0.12867938184239455</c:v>
                </c:pt>
                <c:pt idx="4">
                  <c:v>0.11595600848801117</c:v>
                </c:pt>
                <c:pt idx="5">
                  <c:v>0.30514958459135799</c:v>
                </c:pt>
                <c:pt idx="6">
                  <c:v>0.30881092164504093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5-4FEE-8878-4A53C96D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radarChart>
        <c:radarStyle val="marker"/>
        <c:varyColors val="0"/>
        <c:ser>
          <c:idx val="0"/>
          <c:order val="0"/>
          <c:tx>
            <c:strRef>
              <c:f>'Graf 34'!$R$11</c:f>
              <c:strCache>
                <c:ptCount val="1"/>
                <c:pt idx="0">
                  <c:v>CR1</c:v>
                </c:pt>
              </c:strCache>
            </c:strRef>
          </c:tx>
          <c:spPr>
            <a:ln w="19050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34'!$M$12:$Q$18</c:f>
              <c:multiLvlStrCache>
                <c:ptCount val="7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Služby súvisiace s pestovaním plodín</c:v>
                  </c:pt>
                  <c:pt idx="4">
                    <c:v>Chov hydiny</c:v>
                  </c:pt>
                  <c:pt idx="5">
                    <c:v>Pestovanie zeleniny</c:v>
                  </c:pt>
                  <c:pt idx="6">
                    <c:v>Chov ošípaných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01610</c:v>
                  </c:pt>
                  <c:pt idx="4">
                    <c:v>01470</c:v>
                  </c:pt>
                  <c:pt idx="5">
                    <c:v>01130</c:v>
                  </c:pt>
                  <c:pt idx="6">
                    <c:v>01460</c:v>
                  </c:pt>
                </c:lvl>
              </c:multiLvlStrCache>
            </c:multiLvlStrRef>
          </c:cat>
          <c:val>
            <c:numRef>
              <c:f>'Graf 34'!$R$12:$R$18</c:f>
              <c:numCache>
                <c:formatCode>0.0%</c:formatCode>
                <c:ptCount val="7"/>
                <c:pt idx="0">
                  <c:v>2.0168254477912376E-2</c:v>
                </c:pt>
                <c:pt idx="1">
                  <c:v>2.4975162726212481E-2</c:v>
                </c:pt>
                <c:pt idx="2">
                  <c:v>7.8458217649454209E-2</c:v>
                </c:pt>
                <c:pt idx="3">
                  <c:v>0.12867938184239455</c:v>
                </c:pt>
                <c:pt idx="4">
                  <c:v>0.11595600848801117</c:v>
                </c:pt>
                <c:pt idx="5">
                  <c:v>0.30514958459135799</c:v>
                </c:pt>
                <c:pt idx="6">
                  <c:v>0.30881092164504093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5-4FEE-8878-4A53C96DFD58}"/>
            </c:ext>
          </c:extLst>
        </c:ser>
        <c:ser>
          <c:idx val="1"/>
          <c:order val="1"/>
          <c:tx>
            <c:strRef>
              <c:f>'Graf 34'!$S$11</c:f>
              <c:strCache>
                <c:ptCount val="1"/>
                <c:pt idx="0">
                  <c:v>CR4</c:v>
                </c:pt>
              </c:strCache>
            </c:strRef>
          </c:tx>
          <c:spPr>
            <a:ln w="19050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34'!$M$12:$Q$18</c:f>
              <c:multiLvlStrCache>
                <c:ptCount val="7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Služby súvisiace s pestovaním plodín</c:v>
                  </c:pt>
                  <c:pt idx="4">
                    <c:v>Chov hydiny</c:v>
                  </c:pt>
                  <c:pt idx="5">
                    <c:v>Pestovanie zeleniny</c:v>
                  </c:pt>
                  <c:pt idx="6">
                    <c:v>Chov ošípaných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01610</c:v>
                  </c:pt>
                  <c:pt idx="4">
                    <c:v>01470</c:v>
                  </c:pt>
                  <c:pt idx="5">
                    <c:v>01130</c:v>
                  </c:pt>
                  <c:pt idx="6">
                    <c:v>01460</c:v>
                  </c:pt>
                </c:lvl>
              </c:multiLvlStrCache>
            </c:multiLvlStrRef>
          </c:cat>
          <c:val>
            <c:numRef>
              <c:f>'Graf 34'!$S$12:$S$18</c:f>
              <c:numCache>
                <c:formatCode>0.0%</c:formatCode>
                <c:ptCount val="7"/>
                <c:pt idx="0">
                  <c:v>6.9031844903944095E-2</c:v>
                </c:pt>
                <c:pt idx="1">
                  <c:v>8.5968048136185457E-2</c:v>
                </c:pt>
                <c:pt idx="2">
                  <c:v>0.18973226135753879</c:v>
                </c:pt>
                <c:pt idx="3">
                  <c:v>0.34180113004715862</c:v>
                </c:pt>
                <c:pt idx="4">
                  <c:v>0.38859608364868531</c:v>
                </c:pt>
                <c:pt idx="5">
                  <c:v>0.52926575889284055</c:v>
                </c:pt>
                <c:pt idx="6">
                  <c:v>0.71748081411444009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5-4FEE-8878-4A53C96DFD58}"/>
            </c:ext>
          </c:extLst>
        </c:ser>
        <c:ser>
          <c:idx val="2"/>
          <c:order val="2"/>
          <c:tx>
            <c:strRef>
              <c:f>'Graf 34'!$T$11</c:f>
              <c:strCache>
                <c:ptCount val="1"/>
                <c:pt idx="0">
                  <c:v>CR10</c:v>
                </c:pt>
              </c:strCache>
            </c:strRef>
          </c:tx>
          <c:spPr>
            <a:ln w="19050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34'!$M$12:$Q$18</c:f>
              <c:multiLvlStrCache>
                <c:ptCount val="7"/>
                <c:lvl>
                  <c:pt idx="0">
                    <c:v>Pestovanie obilnín</c:v>
                  </c:pt>
                  <c:pt idx="1">
                    <c:v>Zmiešané hospodárstvo</c:v>
                  </c:pt>
                  <c:pt idx="2">
                    <c:v>Chov dojníc</c:v>
                  </c:pt>
                  <c:pt idx="3">
                    <c:v>Služby súvisiace s pestovaním plodín</c:v>
                  </c:pt>
                  <c:pt idx="4">
                    <c:v>Chov hydiny</c:v>
                  </c:pt>
                  <c:pt idx="5">
                    <c:v>Pestovanie zeleniny</c:v>
                  </c:pt>
                  <c:pt idx="6">
                    <c:v>Chov ošípaných</c:v>
                  </c:pt>
                </c:lvl>
                <c:lvl>
                  <c:pt idx="0">
                    <c:v>01110</c:v>
                  </c:pt>
                  <c:pt idx="1">
                    <c:v>01500</c:v>
                  </c:pt>
                  <c:pt idx="2">
                    <c:v>01410</c:v>
                  </c:pt>
                  <c:pt idx="3">
                    <c:v>01610</c:v>
                  </c:pt>
                  <c:pt idx="4">
                    <c:v>01470</c:v>
                  </c:pt>
                  <c:pt idx="5">
                    <c:v>01130</c:v>
                  </c:pt>
                  <c:pt idx="6">
                    <c:v>01460</c:v>
                  </c:pt>
                </c:lvl>
              </c:multiLvlStrCache>
            </c:multiLvlStrRef>
          </c:cat>
          <c:val>
            <c:numRef>
              <c:f>'Graf 34'!$T$12:$T$18</c:f>
              <c:numCache>
                <c:formatCode>0.0%</c:formatCode>
                <c:ptCount val="7"/>
                <c:pt idx="0">
                  <c:v>0.12895507274696538</c:v>
                </c:pt>
                <c:pt idx="1">
                  <c:v>0.18898302684196319</c:v>
                </c:pt>
                <c:pt idx="2">
                  <c:v>0.31049703792227079</c:v>
                </c:pt>
                <c:pt idx="3">
                  <c:v>0.56755924153265547</c:v>
                </c:pt>
                <c:pt idx="4">
                  <c:v>0.69214118441022121</c:v>
                </c:pt>
                <c:pt idx="5">
                  <c:v>0.74500804787909769</c:v>
                </c:pt>
                <c:pt idx="6">
                  <c:v>0.95649339833644698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45-4FEE-8878-4A53C96D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catAx>
        <c:axId val="134969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0.47499081364829399"/>
              <c:y val="0.89696741032370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6176"/>
        <c:crosses val="autoZero"/>
        <c:auto val="1"/>
        <c:lblAlgn val="ctr"/>
        <c:lblOffset val="100"/>
        <c:noMultiLvlLbl val="0"/>
      </c:catAx>
      <c:valAx>
        <c:axId val="1349696176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1.6666666666666666E-2"/>
              <c:y val="0.3030865412656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12700" cap="flat" cmpd="sng" algn="ctr">
            <a:solidFill>
              <a:srgbClr val="E8E8E8">
                <a:alpha val="0"/>
              </a:srgbClr>
            </a:solidFill>
            <a:prstDash val="dash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57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5513177083333336"/>
          <c:y val="0.72599189259666064"/>
          <c:w val="0.11865451388888888"/>
          <c:h val="0.2046422222222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05478557906591"/>
          <c:y val="0.10993864031829699"/>
          <c:w val="0.44728617347150096"/>
          <c:h val="0.77834783581083489"/>
        </c:manualLayout>
      </c:layout>
      <c:radarChart>
        <c:radarStyle val="filled"/>
        <c:varyColors val="0"/>
        <c:ser>
          <c:idx val="5"/>
          <c:order val="3"/>
          <c:tx>
            <c:strRef>
              <c:f>'Graf 34'!$T$26</c:f>
              <c:strCache>
                <c:ptCount val="1"/>
                <c:pt idx="0">
                  <c:v>CR10</c:v>
                </c:pt>
              </c:strCache>
            </c:strRef>
          </c:tx>
          <c:spPr>
            <a:solidFill>
              <a:srgbClr val="0CC0DF">
                <a:lumMod val="40000"/>
                <a:lumOff val="60000"/>
                <a:alpha val="50000"/>
              </a:srgbClr>
            </a:solidFill>
            <a:ln>
              <a:noFill/>
            </a:ln>
            <a:effectLst/>
          </c:spPr>
          <c:cat>
            <c:multiLvlStrRef>
              <c:f>'Graf 34'!$M$27:$Q$39</c:f>
              <c:multiLvlStrCache>
                <c:ptCount val="13"/>
                <c:lvl>
                  <c:pt idx="0">
                    <c:v>Výroba chleba a pečiva</c:v>
                  </c:pt>
                  <c:pt idx="1">
                    <c:v>Výroba ostatných potravín</c:v>
                  </c:pt>
                  <c:pt idx="2">
                    <c:v>Spracovanie mäsa</c:v>
                  </c:pt>
                  <c:pt idx="3">
                    <c:v>Spracovanie mäsových výrobkov</c:v>
                  </c:pt>
                  <c:pt idx="4">
                    <c:v>Prevádzka mliekarní</c:v>
                  </c:pt>
                  <c:pt idx="5">
                    <c:v>Výroba trvanlivého pečiva</c:v>
                  </c:pt>
                  <c:pt idx="6">
                    <c:v>Spracovanie ovocia a zeleniny</c:v>
                  </c:pt>
                  <c:pt idx="7">
                    <c:v>Výroba cukroviniek</c:v>
                  </c:pt>
                  <c:pt idx="8">
                    <c:v>Výroba mlynských výrobkov</c:v>
                  </c:pt>
                  <c:pt idx="9">
                    <c:v>Výroba olejov a tukov</c:v>
                  </c:pt>
                  <c:pt idx="10">
                    <c:v>Spracovanie hydinového mäsa</c:v>
                  </c:pt>
                  <c:pt idx="11">
                    <c:v>Výroba škrobových výrobkov</c:v>
                  </c:pt>
                  <c:pt idx="12">
                    <c:v>Výroba cukru</c:v>
                  </c:pt>
                </c:lvl>
                <c:lvl>
                  <c:pt idx="0">
                    <c:v>10710</c:v>
                  </c:pt>
                  <c:pt idx="1">
                    <c:v>10890</c:v>
                  </c:pt>
                  <c:pt idx="2">
                    <c:v>10110</c:v>
                  </c:pt>
                  <c:pt idx="3">
                    <c:v>10130</c:v>
                  </c:pt>
                  <c:pt idx="4">
                    <c:v>10510</c:v>
                  </c:pt>
                  <c:pt idx="5">
                    <c:v>10720</c:v>
                  </c:pt>
                  <c:pt idx="6">
                    <c:v>10390</c:v>
                  </c:pt>
                  <c:pt idx="7">
                    <c:v>10820</c:v>
                  </c:pt>
                  <c:pt idx="8">
                    <c:v>10610</c:v>
                  </c:pt>
                  <c:pt idx="9">
                    <c:v>10410</c:v>
                  </c:pt>
                  <c:pt idx="10">
                    <c:v>10120</c:v>
                  </c:pt>
                  <c:pt idx="11">
                    <c:v>10620</c:v>
                  </c:pt>
                  <c:pt idx="12">
                    <c:v>10810</c:v>
                  </c:pt>
                </c:lvl>
              </c:multiLvlStrCache>
            </c:multiLvlStrRef>
          </c:cat>
          <c:val>
            <c:numRef>
              <c:f>'Graf 34'!$T$27:$T$39</c:f>
              <c:numCache>
                <c:formatCode>0.0%</c:formatCode>
                <c:ptCount val="13"/>
                <c:pt idx="0">
                  <c:v>0.43851614824730228</c:v>
                </c:pt>
                <c:pt idx="1">
                  <c:v>0.75538573208275417</c:v>
                </c:pt>
                <c:pt idx="2">
                  <c:v>0.78537833901114229</c:v>
                </c:pt>
                <c:pt idx="3">
                  <c:v>0.8452555352252954</c:v>
                </c:pt>
                <c:pt idx="4">
                  <c:v>0.88024264763038607</c:v>
                </c:pt>
                <c:pt idx="5">
                  <c:v>0.9293691464918209</c:v>
                </c:pt>
                <c:pt idx="6">
                  <c:v>0.94001992737959328</c:v>
                </c:pt>
                <c:pt idx="7">
                  <c:v>0.97063298184123592</c:v>
                </c:pt>
                <c:pt idx="8">
                  <c:v>0.97202450423929965</c:v>
                </c:pt>
                <c:pt idx="9">
                  <c:v>0.99890037626039141</c:v>
                </c:pt>
                <c:pt idx="10">
                  <c:v>0.99927126690676971</c:v>
                </c:pt>
                <c:pt idx="11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2-4E49-B21D-70C818328BF1}"/>
            </c:ext>
          </c:extLst>
        </c:ser>
        <c:ser>
          <c:idx val="4"/>
          <c:order val="4"/>
          <c:tx>
            <c:strRef>
              <c:f>'Graf 34'!$S$26</c:f>
              <c:strCache>
                <c:ptCount val="1"/>
                <c:pt idx="0">
                  <c:v>CR4</c:v>
                </c:pt>
              </c:strCache>
            </c:strRef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cat>
            <c:multiLvlStrRef>
              <c:f>'Graf 34'!$M$27:$Q$39</c:f>
              <c:multiLvlStrCache>
                <c:ptCount val="13"/>
                <c:lvl>
                  <c:pt idx="0">
                    <c:v>Výroba chleba a pečiva</c:v>
                  </c:pt>
                  <c:pt idx="1">
                    <c:v>Výroba ostatných potravín</c:v>
                  </c:pt>
                  <c:pt idx="2">
                    <c:v>Spracovanie mäsa</c:v>
                  </c:pt>
                  <c:pt idx="3">
                    <c:v>Spracovanie mäsových výrobkov</c:v>
                  </c:pt>
                  <c:pt idx="4">
                    <c:v>Prevádzka mliekarní</c:v>
                  </c:pt>
                  <c:pt idx="5">
                    <c:v>Výroba trvanlivého pečiva</c:v>
                  </c:pt>
                  <c:pt idx="6">
                    <c:v>Spracovanie ovocia a zeleniny</c:v>
                  </c:pt>
                  <c:pt idx="7">
                    <c:v>Výroba cukroviniek</c:v>
                  </c:pt>
                  <c:pt idx="8">
                    <c:v>Výroba mlynských výrobkov</c:v>
                  </c:pt>
                  <c:pt idx="9">
                    <c:v>Výroba olejov a tukov</c:v>
                  </c:pt>
                  <c:pt idx="10">
                    <c:v>Spracovanie hydinového mäsa</c:v>
                  </c:pt>
                  <c:pt idx="11">
                    <c:v>Výroba škrobových výrobkov</c:v>
                  </c:pt>
                  <c:pt idx="12">
                    <c:v>Výroba cukru</c:v>
                  </c:pt>
                </c:lvl>
                <c:lvl>
                  <c:pt idx="0">
                    <c:v>10710</c:v>
                  </c:pt>
                  <c:pt idx="1">
                    <c:v>10890</c:v>
                  </c:pt>
                  <c:pt idx="2">
                    <c:v>10110</c:v>
                  </c:pt>
                  <c:pt idx="3">
                    <c:v>10130</c:v>
                  </c:pt>
                  <c:pt idx="4">
                    <c:v>10510</c:v>
                  </c:pt>
                  <c:pt idx="5">
                    <c:v>10720</c:v>
                  </c:pt>
                  <c:pt idx="6">
                    <c:v>10390</c:v>
                  </c:pt>
                  <c:pt idx="7">
                    <c:v>10820</c:v>
                  </c:pt>
                  <c:pt idx="8">
                    <c:v>10610</c:v>
                  </c:pt>
                  <c:pt idx="9">
                    <c:v>10410</c:v>
                  </c:pt>
                  <c:pt idx="10">
                    <c:v>10120</c:v>
                  </c:pt>
                  <c:pt idx="11">
                    <c:v>10620</c:v>
                  </c:pt>
                  <c:pt idx="12">
                    <c:v>10810</c:v>
                  </c:pt>
                </c:lvl>
              </c:multiLvlStrCache>
            </c:multiLvlStrRef>
          </c:cat>
          <c:val>
            <c:numRef>
              <c:f>'Graf 34'!$S$27:$S$39</c:f>
              <c:numCache>
                <c:formatCode>0.0%</c:formatCode>
                <c:ptCount val="13"/>
                <c:pt idx="0">
                  <c:v>0.2863556508031041</c:v>
                </c:pt>
                <c:pt idx="1">
                  <c:v>0.61680603911316378</c:v>
                </c:pt>
                <c:pt idx="2">
                  <c:v>0.62537561209269366</c:v>
                </c:pt>
                <c:pt idx="3">
                  <c:v>0.70266794523915099</c:v>
                </c:pt>
                <c:pt idx="4">
                  <c:v>0.61436575020543294</c:v>
                </c:pt>
                <c:pt idx="5">
                  <c:v>0.83915580068926332</c:v>
                </c:pt>
                <c:pt idx="6">
                  <c:v>0.76588227705499601</c:v>
                </c:pt>
                <c:pt idx="7">
                  <c:v>0.92711531339404307</c:v>
                </c:pt>
                <c:pt idx="8">
                  <c:v>0.81674744390043985</c:v>
                </c:pt>
                <c:pt idx="9">
                  <c:v>0.94249884146791452</c:v>
                </c:pt>
                <c:pt idx="10">
                  <c:v>0.899707574624935</c:v>
                </c:pt>
                <c:pt idx="11" formatCode="0%">
                  <c:v>0.99995314572079985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2-4E49-B21D-70C818328BF1}"/>
            </c:ext>
          </c:extLst>
        </c:ser>
        <c:ser>
          <c:idx val="3"/>
          <c:order val="5"/>
          <c:tx>
            <c:strRef>
              <c:f>'Graf 34'!$R$26</c:f>
              <c:strCache>
                <c:ptCount val="1"/>
                <c:pt idx="0">
                  <c:v>CR1</c:v>
                </c:pt>
              </c:strCache>
            </c:strRef>
          </c:tx>
          <c:spPr>
            <a:solidFill>
              <a:srgbClr val="0CC0DF">
                <a:lumMod val="75000"/>
                <a:alpha val="50000"/>
              </a:srgbClr>
            </a:solidFill>
            <a:ln>
              <a:solidFill>
                <a:srgbClr val="E8E8E8"/>
              </a:solidFill>
            </a:ln>
            <a:effectLst/>
          </c:spPr>
          <c:cat>
            <c:multiLvlStrRef>
              <c:f>'Graf 34'!$M$27:$Q$39</c:f>
              <c:multiLvlStrCache>
                <c:ptCount val="13"/>
                <c:lvl>
                  <c:pt idx="0">
                    <c:v>Výroba chleba a pečiva</c:v>
                  </c:pt>
                  <c:pt idx="1">
                    <c:v>Výroba ostatných potravín</c:v>
                  </c:pt>
                  <c:pt idx="2">
                    <c:v>Spracovanie mäsa</c:v>
                  </c:pt>
                  <c:pt idx="3">
                    <c:v>Spracovanie mäsových výrobkov</c:v>
                  </c:pt>
                  <c:pt idx="4">
                    <c:v>Prevádzka mliekarní</c:v>
                  </c:pt>
                  <c:pt idx="5">
                    <c:v>Výroba trvanlivého pečiva</c:v>
                  </c:pt>
                  <c:pt idx="6">
                    <c:v>Spracovanie ovocia a zeleniny</c:v>
                  </c:pt>
                  <c:pt idx="7">
                    <c:v>Výroba cukroviniek</c:v>
                  </c:pt>
                  <c:pt idx="8">
                    <c:v>Výroba mlynských výrobkov</c:v>
                  </c:pt>
                  <c:pt idx="9">
                    <c:v>Výroba olejov a tukov</c:v>
                  </c:pt>
                  <c:pt idx="10">
                    <c:v>Spracovanie hydinového mäsa</c:v>
                  </c:pt>
                  <c:pt idx="11">
                    <c:v>Výroba škrobových výrobkov</c:v>
                  </c:pt>
                  <c:pt idx="12">
                    <c:v>Výroba cukru</c:v>
                  </c:pt>
                </c:lvl>
                <c:lvl>
                  <c:pt idx="0">
                    <c:v>10710</c:v>
                  </c:pt>
                  <c:pt idx="1">
                    <c:v>10890</c:v>
                  </c:pt>
                  <c:pt idx="2">
                    <c:v>10110</c:v>
                  </c:pt>
                  <c:pt idx="3">
                    <c:v>10130</c:v>
                  </c:pt>
                  <c:pt idx="4">
                    <c:v>10510</c:v>
                  </c:pt>
                  <c:pt idx="5">
                    <c:v>10720</c:v>
                  </c:pt>
                  <c:pt idx="6">
                    <c:v>10390</c:v>
                  </c:pt>
                  <c:pt idx="7">
                    <c:v>10820</c:v>
                  </c:pt>
                  <c:pt idx="8">
                    <c:v>10610</c:v>
                  </c:pt>
                  <c:pt idx="9">
                    <c:v>10410</c:v>
                  </c:pt>
                  <c:pt idx="10">
                    <c:v>10120</c:v>
                  </c:pt>
                  <c:pt idx="11">
                    <c:v>10620</c:v>
                  </c:pt>
                  <c:pt idx="12">
                    <c:v>10810</c:v>
                  </c:pt>
                </c:lvl>
              </c:multiLvlStrCache>
            </c:multiLvlStrRef>
          </c:cat>
          <c:val>
            <c:numRef>
              <c:f>'Graf 34'!$R$27:$R$39</c:f>
              <c:numCache>
                <c:formatCode>0.0%</c:formatCode>
                <c:ptCount val="13"/>
                <c:pt idx="0">
                  <c:v>0.15056898749244926</c:v>
                </c:pt>
                <c:pt idx="1">
                  <c:v>0.35266510532509404</c:v>
                </c:pt>
                <c:pt idx="2">
                  <c:v>0.35622405804034923</c:v>
                </c:pt>
                <c:pt idx="3">
                  <c:v>0.24467430639627827</c:v>
                </c:pt>
                <c:pt idx="4">
                  <c:v>0.26906486217231601</c:v>
                </c:pt>
                <c:pt idx="5">
                  <c:v>0.56849118046809721</c:v>
                </c:pt>
                <c:pt idx="6">
                  <c:v>0.40113427855060579</c:v>
                </c:pt>
                <c:pt idx="7">
                  <c:v>0.55308625429799774</c:v>
                </c:pt>
                <c:pt idx="8">
                  <c:v>0.33348064956338225</c:v>
                </c:pt>
                <c:pt idx="9">
                  <c:v>0.53629251620066221</c:v>
                </c:pt>
                <c:pt idx="10">
                  <c:v>0.58507228337290651</c:v>
                </c:pt>
                <c:pt idx="11">
                  <c:v>0.99158815233168351</c:v>
                </c:pt>
                <c:pt idx="12">
                  <c:v>0.67137406463817872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12-4E49-B21D-70C81832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radarChart>
        <c:radarStyle val="marker"/>
        <c:varyColors val="0"/>
        <c:ser>
          <c:idx val="0"/>
          <c:order val="0"/>
          <c:tx>
            <c:strRef>
              <c:f>'Graf 34'!$R$26</c:f>
              <c:strCache>
                <c:ptCount val="1"/>
                <c:pt idx="0">
                  <c:v>CR1</c:v>
                </c:pt>
              </c:strCache>
            </c:strRef>
          </c:tx>
          <c:spPr>
            <a:ln w="19050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34'!$M$27:$Q$39</c:f>
              <c:multiLvlStrCache>
                <c:ptCount val="13"/>
                <c:lvl>
                  <c:pt idx="0">
                    <c:v>Výroba chleba a pečiva</c:v>
                  </c:pt>
                  <c:pt idx="1">
                    <c:v>Výroba ostatných potravín</c:v>
                  </c:pt>
                  <c:pt idx="2">
                    <c:v>Spracovanie mäsa</c:v>
                  </c:pt>
                  <c:pt idx="3">
                    <c:v>Spracovanie mäsových výrobkov</c:v>
                  </c:pt>
                  <c:pt idx="4">
                    <c:v>Prevádzka mliekarní</c:v>
                  </c:pt>
                  <c:pt idx="5">
                    <c:v>Výroba trvanlivého pečiva</c:v>
                  </c:pt>
                  <c:pt idx="6">
                    <c:v>Spracovanie ovocia a zeleniny</c:v>
                  </c:pt>
                  <c:pt idx="7">
                    <c:v>Výroba cukroviniek</c:v>
                  </c:pt>
                  <c:pt idx="8">
                    <c:v>Výroba mlynských výrobkov</c:v>
                  </c:pt>
                  <c:pt idx="9">
                    <c:v>Výroba olejov a tukov</c:v>
                  </c:pt>
                  <c:pt idx="10">
                    <c:v>Spracovanie hydinového mäsa</c:v>
                  </c:pt>
                  <c:pt idx="11">
                    <c:v>Výroba škrobových výrobkov</c:v>
                  </c:pt>
                  <c:pt idx="12">
                    <c:v>Výroba cukru</c:v>
                  </c:pt>
                </c:lvl>
                <c:lvl>
                  <c:pt idx="0">
                    <c:v>10710</c:v>
                  </c:pt>
                  <c:pt idx="1">
                    <c:v>10890</c:v>
                  </c:pt>
                  <c:pt idx="2">
                    <c:v>10110</c:v>
                  </c:pt>
                  <c:pt idx="3">
                    <c:v>10130</c:v>
                  </c:pt>
                  <c:pt idx="4">
                    <c:v>10510</c:v>
                  </c:pt>
                  <c:pt idx="5">
                    <c:v>10720</c:v>
                  </c:pt>
                  <c:pt idx="6">
                    <c:v>10390</c:v>
                  </c:pt>
                  <c:pt idx="7">
                    <c:v>10820</c:v>
                  </c:pt>
                  <c:pt idx="8">
                    <c:v>10610</c:v>
                  </c:pt>
                  <c:pt idx="9">
                    <c:v>10410</c:v>
                  </c:pt>
                  <c:pt idx="10">
                    <c:v>10120</c:v>
                  </c:pt>
                  <c:pt idx="11">
                    <c:v>10620</c:v>
                  </c:pt>
                  <c:pt idx="12">
                    <c:v>10810</c:v>
                  </c:pt>
                </c:lvl>
              </c:multiLvlStrCache>
            </c:multiLvlStrRef>
          </c:cat>
          <c:val>
            <c:numRef>
              <c:f>'Graf 34'!$R$27:$R$39</c:f>
              <c:numCache>
                <c:formatCode>0.0%</c:formatCode>
                <c:ptCount val="13"/>
                <c:pt idx="0">
                  <c:v>0.15056898749244926</c:v>
                </c:pt>
                <c:pt idx="1">
                  <c:v>0.35266510532509404</c:v>
                </c:pt>
                <c:pt idx="2">
                  <c:v>0.35622405804034923</c:v>
                </c:pt>
                <c:pt idx="3">
                  <c:v>0.24467430639627827</c:v>
                </c:pt>
                <c:pt idx="4">
                  <c:v>0.26906486217231601</c:v>
                </c:pt>
                <c:pt idx="5">
                  <c:v>0.56849118046809721</c:v>
                </c:pt>
                <c:pt idx="6">
                  <c:v>0.40113427855060579</c:v>
                </c:pt>
                <c:pt idx="7">
                  <c:v>0.55308625429799774</c:v>
                </c:pt>
                <c:pt idx="8">
                  <c:v>0.33348064956338225</c:v>
                </c:pt>
                <c:pt idx="9">
                  <c:v>0.53629251620066221</c:v>
                </c:pt>
                <c:pt idx="10">
                  <c:v>0.58507228337290651</c:v>
                </c:pt>
                <c:pt idx="11">
                  <c:v>0.99158815233168351</c:v>
                </c:pt>
                <c:pt idx="12">
                  <c:v>0.67137406463817872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2-4E49-B21D-70C818328BF1}"/>
            </c:ext>
          </c:extLst>
        </c:ser>
        <c:ser>
          <c:idx val="1"/>
          <c:order val="1"/>
          <c:tx>
            <c:strRef>
              <c:f>'Graf 34'!$S$26</c:f>
              <c:strCache>
                <c:ptCount val="1"/>
                <c:pt idx="0">
                  <c:v>CR4</c:v>
                </c:pt>
              </c:strCache>
            </c:strRef>
          </c:tx>
          <c:spPr>
            <a:ln w="19050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34'!$M$27:$Q$39</c:f>
              <c:multiLvlStrCache>
                <c:ptCount val="13"/>
                <c:lvl>
                  <c:pt idx="0">
                    <c:v>Výroba chleba a pečiva</c:v>
                  </c:pt>
                  <c:pt idx="1">
                    <c:v>Výroba ostatných potravín</c:v>
                  </c:pt>
                  <c:pt idx="2">
                    <c:v>Spracovanie mäsa</c:v>
                  </c:pt>
                  <c:pt idx="3">
                    <c:v>Spracovanie mäsových výrobkov</c:v>
                  </c:pt>
                  <c:pt idx="4">
                    <c:v>Prevádzka mliekarní</c:v>
                  </c:pt>
                  <c:pt idx="5">
                    <c:v>Výroba trvanlivého pečiva</c:v>
                  </c:pt>
                  <c:pt idx="6">
                    <c:v>Spracovanie ovocia a zeleniny</c:v>
                  </c:pt>
                  <c:pt idx="7">
                    <c:v>Výroba cukroviniek</c:v>
                  </c:pt>
                  <c:pt idx="8">
                    <c:v>Výroba mlynských výrobkov</c:v>
                  </c:pt>
                  <c:pt idx="9">
                    <c:v>Výroba olejov a tukov</c:v>
                  </c:pt>
                  <c:pt idx="10">
                    <c:v>Spracovanie hydinového mäsa</c:v>
                  </c:pt>
                  <c:pt idx="11">
                    <c:v>Výroba škrobových výrobkov</c:v>
                  </c:pt>
                  <c:pt idx="12">
                    <c:v>Výroba cukru</c:v>
                  </c:pt>
                </c:lvl>
                <c:lvl>
                  <c:pt idx="0">
                    <c:v>10710</c:v>
                  </c:pt>
                  <c:pt idx="1">
                    <c:v>10890</c:v>
                  </c:pt>
                  <c:pt idx="2">
                    <c:v>10110</c:v>
                  </c:pt>
                  <c:pt idx="3">
                    <c:v>10130</c:v>
                  </c:pt>
                  <c:pt idx="4">
                    <c:v>10510</c:v>
                  </c:pt>
                  <c:pt idx="5">
                    <c:v>10720</c:v>
                  </c:pt>
                  <c:pt idx="6">
                    <c:v>10390</c:v>
                  </c:pt>
                  <c:pt idx="7">
                    <c:v>10820</c:v>
                  </c:pt>
                  <c:pt idx="8">
                    <c:v>10610</c:v>
                  </c:pt>
                  <c:pt idx="9">
                    <c:v>10410</c:v>
                  </c:pt>
                  <c:pt idx="10">
                    <c:v>10120</c:v>
                  </c:pt>
                  <c:pt idx="11">
                    <c:v>10620</c:v>
                  </c:pt>
                  <c:pt idx="12">
                    <c:v>10810</c:v>
                  </c:pt>
                </c:lvl>
              </c:multiLvlStrCache>
            </c:multiLvlStrRef>
          </c:cat>
          <c:val>
            <c:numRef>
              <c:f>'Graf 34'!$S$27:$S$39</c:f>
              <c:numCache>
                <c:formatCode>0.0%</c:formatCode>
                <c:ptCount val="13"/>
                <c:pt idx="0">
                  <c:v>0.2863556508031041</c:v>
                </c:pt>
                <c:pt idx="1">
                  <c:v>0.61680603911316378</c:v>
                </c:pt>
                <c:pt idx="2">
                  <c:v>0.62537561209269366</c:v>
                </c:pt>
                <c:pt idx="3">
                  <c:v>0.70266794523915099</c:v>
                </c:pt>
                <c:pt idx="4">
                  <c:v>0.61436575020543294</c:v>
                </c:pt>
                <c:pt idx="5">
                  <c:v>0.83915580068926332</c:v>
                </c:pt>
                <c:pt idx="6">
                  <c:v>0.76588227705499601</c:v>
                </c:pt>
                <c:pt idx="7">
                  <c:v>0.92711531339404307</c:v>
                </c:pt>
                <c:pt idx="8">
                  <c:v>0.81674744390043985</c:v>
                </c:pt>
                <c:pt idx="9">
                  <c:v>0.94249884146791452</c:v>
                </c:pt>
                <c:pt idx="10">
                  <c:v>0.899707574624935</c:v>
                </c:pt>
                <c:pt idx="11" formatCode="0%">
                  <c:v>0.99995314572079985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12-4E49-B21D-70C818328BF1}"/>
            </c:ext>
          </c:extLst>
        </c:ser>
        <c:ser>
          <c:idx val="2"/>
          <c:order val="2"/>
          <c:tx>
            <c:strRef>
              <c:f>'Graf 34'!$T$26</c:f>
              <c:strCache>
                <c:ptCount val="1"/>
                <c:pt idx="0">
                  <c:v>CR10</c:v>
                </c:pt>
              </c:strCache>
            </c:strRef>
          </c:tx>
          <c:spPr>
            <a:ln w="19050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34'!$M$27:$Q$39</c:f>
              <c:multiLvlStrCache>
                <c:ptCount val="13"/>
                <c:lvl>
                  <c:pt idx="0">
                    <c:v>Výroba chleba a pečiva</c:v>
                  </c:pt>
                  <c:pt idx="1">
                    <c:v>Výroba ostatných potravín</c:v>
                  </c:pt>
                  <c:pt idx="2">
                    <c:v>Spracovanie mäsa</c:v>
                  </c:pt>
                  <c:pt idx="3">
                    <c:v>Spracovanie mäsových výrobkov</c:v>
                  </c:pt>
                  <c:pt idx="4">
                    <c:v>Prevádzka mliekarní</c:v>
                  </c:pt>
                  <c:pt idx="5">
                    <c:v>Výroba trvanlivého pečiva</c:v>
                  </c:pt>
                  <c:pt idx="6">
                    <c:v>Spracovanie ovocia a zeleniny</c:v>
                  </c:pt>
                  <c:pt idx="7">
                    <c:v>Výroba cukroviniek</c:v>
                  </c:pt>
                  <c:pt idx="8">
                    <c:v>Výroba mlynských výrobkov</c:v>
                  </c:pt>
                  <c:pt idx="9">
                    <c:v>Výroba olejov a tukov</c:v>
                  </c:pt>
                  <c:pt idx="10">
                    <c:v>Spracovanie hydinového mäsa</c:v>
                  </c:pt>
                  <c:pt idx="11">
                    <c:v>Výroba škrobových výrobkov</c:v>
                  </c:pt>
                  <c:pt idx="12">
                    <c:v>Výroba cukru</c:v>
                  </c:pt>
                </c:lvl>
                <c:lvl>
                  <c:pt idx="0">
                    <c:v>10710</c:v>
                  </c:pt>
                  <c:pt idx="1">
                    <c:v>10890</c:v>
                  </c:pt>
                  <c:pt idx="2">
                    <c:v>10110</c:v>
                  </c:pt>
                  <c:pt idx="3">
                    <c:v>10130</c:v>
                  </c:pt>
                  <c:pt idx="4">
                    <c:v>10510</c:v>
                  </c:pt>
                  <c:pt idx="5">
                    <c:v>10720</c:v>
                  </c:pt>
                  <c:pt idx="6">
                    <c:v>10390</c:v>
                  </c:pt>
                  <c:pt idx="7">
                    <c:v>10820</c:v>
                  </c:pt>
                  <c:pt idx="8">
                    <c:v>10610</c:v>
                  </c:pt>
                  <c:pt idx="9">
                    <c:v>10410</c:v>
                  </c:pt>
                  <c:pt idx="10">
                    <c:v>10120</c:v>
                  </c:pt>
                  <c:pt idx="11">
                    <c:v>10620</c:v>
                  </c:pt>
                  <c:pt idx="12">
                    <c:v>10810</c:v>
                  </c:pt>
                </c:lvl>
              </c:multiLvlStrCache>
            </c:multiLvlStrRef>
          </c:cat>
          <c:val>
            <c:numRef>
              <c:f>'Graf 34'!$T$27:$T$39</c:f>
              <c:numCache>
                <c:formatCode>0.0%</c:formatCode>
                <c:ptCount val="13"/>
                <c:pt idx="0">
                  <c:v>0.43851614824730228</c:v>
                </c:pt>
                <c:pt idx="1">
                  <c:v>0.75538573208275417</c:v>
                </c:pt>
                <c:pt idx="2">
                  <c:v>0.78537833901114229</c:v>
                </c:pt>
                <c:pt idx="3">
                  <c:v>0.8452555352252954</c:v>
                </c:pt>
                <c:pt idx="4">
                  <c:v>0.88024264763038607</c:v>
                </c:pt>
                <c:pt idx="5">
                  <c:v>0.9293691464918209</c:v>
                </c:pt>
                <c:pt idx="6">
                  <c:v>0.94001992737959328</c:v>
                </c:pt>
                <c:pt idx="7">
                  <c:v>0.97063298184123592</c:v>
                </c:pt>
                <c:pt idx="8">
                  <c:v>0.97202450423929965</c:v>
                </c:pt>
                <c:pt idx="9">
                  <c:v>0.99890037626039141</c:v>
                </c:pt>
                <c:pt idx="10">
                  <c:v>0.99927126690676971</c:v>
                </c:pt>
                <c:pt idx="11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12-4E49-B21D-70C81832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catAx>
        <c:axId val="134969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0.47499081364829399"/>
              <c:y val="0.89696741032370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6176"/>
        <c:crosses val="autoZero"/>
        <c:auto val="1"/>
        <c:lblAlgn val="ctr"/>
        <c:lblOffset val="100"/>
        <c:noMultiLvlLbl val="0"/>
      </c:catAx>
      <c:valAx>
        <c:axId val="1349696176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1.6666666666666666E-2"/>
              <c:y val="0.3030865412656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12700" cap="flat" cmpd="sng" algn="ctr">
            <a:solidFill>
              <a:srgbClr val="E8E8E8">
                <a:alpha val="0"/>
              </a:srgbClr>
            </a:solidFill>
            <a:prstDash val="dash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57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969774305555545"/>
          <c:y val="0.72599189259666064"/>
          <c:w val="0.13408854166666667"/>
          <c:h val="0.2187533333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495313401523638"/>
          <c:y val="0.1351545178934927"/>
          <c:w val="0.44728617347150096"/>
          <c:h val="0.77834783581083489"/>
        </c:manualLayout>
      </c:layout>
      <c:radarChart>
        <c:radarStyle val="filled"/>
        <c:varyColors val="0"/>
        <c:ser>
          <c:idx val="5"/>
          <c:order val="3"/>
          <c:tx>
            <c:strRef>
              <c:f>'Graf 34'!$T$48</c:f>
              <c:strCache>
                <c:ptCount val="1"/>
                <c:pt idx="0">
                  <c:v>CR10</c:v>
                </c:pt>
              </c:strCache>
            </c:strRef>
          </c:tx>
          <c:spPr>
            <a:solidFill>
              <a:srgbClr val="0CC0DF">
                <a:lumMod val="40000"/>
                <a:lumOff val="60000"/>
                <a:alpha val="50000"/>
              </a:srgbClr>
            </a:solidFill>
            <a:ln>
              <a:noFill/>
            </a:ln>
            <a:effectLst/>
          </c:spPr>
          <c:cat>
            <c:multiLvlStrRef>
              <c:f>'Graf 34'!$M$49:$Q$53</c:f>
              <c:multiLvlStrCache>
                <c:ptCount val="5"/>
                <c:lvl>
                  <c:pt idx="0">
                    <c:v>Výroba hroznového vína</c:v>
                  </c:pt>
                  <c:pt idx="1">
                    <c:v>Výroba alkoholu</c:v>
                  </c:pt>
                  <c:pt idx="2">
                    <c:v>Výroba nealkoholických nápojov</c:v>
                  </c:pt>
                  <c:pt idx="3">
                    <c:v>Výroba piva</c:v>
                  </c:pt>
                  <c:pt idx="4">
                    <c:v>Výroba sladu</c:v>
                  </c:pt>
                </c:lvl>
                <c:lvl>
                  <c:pt idx="0">
                    <c:v>11020</c:v>
                  </c:pt>
                  <c:pt idx="1">
                    <c:v>11010</c:v>
                  </c:pt>
                  <c:pt idx="2">
                    <c:v>11070</c:v>
                  </c:pt>
                  <c:pt idx="3">
                    <c:v>11050</c:v>
                  </c:pt>
                  <c:pt idx="4">
                    <c:v>11060</c:v>
                  </c:pt>
                </c:lvl>
              </c:multiLvlStrCache>
            </c:multiLvlStrRef>
          </c:cat>
          <c:val>
            <c:numRef>
              <c:f>'Graf 34'!$T$49:$T$53</c:f>
              <c:numCache>
                <c:formatCode>0.0%</c:formatCode>
                <c:ptCount val="5"/>
                <c:pt idx="0">
                  <c:v>0.67153401810318603</c:v>
                </c:pt>
                <c:pt idx="1">
                  <c:v>0.92886647972652314</c:v>
                </c:pt>
                <c:pt idx="2">
                  <c:v>0.93810446307832951</c:v>
                </c:pt>
                <c:pt idx="3">
                  <c:v>0.9797045752356135</c:v>
                </c:pt>
                <c:pt idx="4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C-48AE-BA2E-C7CFD857ADF9}"/>
            </c:ext>
          </c:extLst>
        </c:ser>
        <c:ser>
          <c:idx val="4"/>
          <c:order val="4"/>
          <c:tx>
            <c:strRef>
              <c:f>'Graf 34'!$S$48</c:f>
              <c:strCache>
                <c:ptCount val="1"/>
                <c:pt idx="0">
                  <c:v>CR4</c:v>
                </c:pt>
              </c:strCache>
            </c:strRef>
          </c:tx>
          <c:spPr>
            <a:solidFill>
              <a:srgbClr val="0CC0DF">
                <a:alpha val="50000"/>
              </a:srgbClr>
            </a:solidFill>
            <a:ln w="25400">
              <a:noFill/>
            </a:ln>
            <a:effectLst/>
          </c:spPr>
          <c:cat>
            <c:multiLvlStrRef>
              <c:f>'Graf 34'!$M$49:$Q$53</c:f>
              <c:multiLvlStrCache>
                <c:ptCount val="5"/>
                <c:lvl>
                  <c:pt idx="0">
                    <c:v>Výroba hroznového vína</c:v>
                  </c:pt>
                  <c:pt idx="1">
                    <c:v>Výroba alkoholu</c:v>
                  </c:pt>
                  <c:pt idx="2">
                    <c:v>Výroba nealkoholických nápojov</c:v>
                  </c:pt>
                  <c:pt idx="3">
                    <c:v>Výroba piva</c:v>
                  </c:pt>
                  <c:pt idx="4">
                    <c:v>Výroba sladu</c:v>
                  </c:pt>
                </c:lvl>
                <c:lvl>
                  <c:pt idx="0">
                    <c:v>11020</c:v>
                  </c:pt>
                  <c:pt idx="1">
                    <c:v>11010</c:v>
                  </c:pt>
                  <c:pt idx="2">
                    <c:v>11070</c:v>
                  </c:pt>
                  <c:pt idx="3">
                    <c:v>11050</c:v>
                  </c:pt>
                  <c:pt idx="4">
                    <c:v>11060</c:v>
                  </c:pt>
                </c:lvl>
              </c:multiLvlStrCache>
            </c:multiLvlStrRef>
          </c:cat>
          <c:val>
            <c:numRef>
              <c:f>'Graf 34'!$S$49:$S$53</c:f>
              <c:numCache>
                <c:formatCode>0.0%</c:formatCode>
                <c:ptCount val="5"/>
                <c:pt idx="0">
                  <c:v>0.47299197522872516</c:v>
                </c:pt>
                <c:pt idx="1">
                  <c:v>0.84833427330269584</c:v>
                </c:pt>
                <c:pt idx="2">
                  <c:v>0.84210389275264208</c:v>
                </c:pt>
                <c:pt idx="3">
                  <c:v>0.96064162490622729</c:v>
                </c:pt>
                <c:pt idx="4">
                  <c:v>0.93690631048088979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C-48AE-BA2E-C7CFD857ADF9}"/>
            </c:ext>
          </c:extLst>
        </c:ser>
        <c:ser>
          <c:idx val="3"/>
          <c:order val="5"/>
          <c:tx>
            <c:strRef>
              <c:f>'Graf 34'!$R$48</c:f>
              <c:strCache>
                <c:ptCount val="1"/>
                <c:pt idx="0">
                  <c:v>CR1</c:v>
                </c:pt>
              </c:strCache>
            </c:strRef>
          </c:tx>
          <c:spPr>
            <a:solidFill>
              <a:srgbClr val="0CC0DF">
                <a:lumMod val="75000"/>
                <a:alpha val="50000"/>
              </a:srgbClr>
            </a:solidFill>
            <a:ln w="25400">
              <a:noFill/>
            </a:ln>
            <a:effectLst/>
          </c:spPr>
          <c:cat>
            <c:multiLvlStrRef>
              <c:f>'Graf 34'!$M$49:$Q$53</c:f>
              <c:multiLvlStrCache>
                <c:ptCount val="5"/>
                <c:lvl>
                  <c:pt idx="0">
                    <c:v>Výroba hroznového vína</c:v>
                  </c:pt>
                  <c:pt idx="1">
                    <c:v>Výroba alkoholu</c:v>
                  </c:pt>
                  <c:pt idx="2">
                    <c:v>Výroba nealkoholických nápojov</c:v>
                  </c:pt>
                  <c:pt idx="3">
                    <c:v>Výroba piva</c:v>
                  </c:pt>
                  <c:pt idx="4">
                    <c:v>Výroba sladu</c:v>
                  </c:pt>
                </c:lvl>
                <c:lvl>
                  <c:pt idx="0">
                    <c:v>11020</c:v>
                  </c:pt>
                  <c:pt idx="1">
                    <c:v>11010</c:v>
                  </c:pt>
                  <c:pt idx="2">
                    <c:v>11070</c:v>
                  </c:pt>
                  <c:pt idx="3">
                    <c:v>11050</c:v>
                  </c:pt>
                  <c:pt idx="4">
                    <c:v>11060</c:v>
                  </c:pt>
                </c:lvl>
              </c:multiLvlStrCache>
            </c:multiLvlStrRef>
          </c:cat>
          <c:val>
            <c:numRef>
              <c:f>'Graf 34'!$R$49:$R$53</c:f>
              <c:numCache>
                <c:formatCode>0.0%</c:formatCode>
                <c:ptCount val="5"/>
                <c:pt idx="0">
                  <c:v>0.21588255911814663</c:v>
                </c:pt>
                <c:pt idx="1">
                  <c:v>0.55405287433130501</c:v>
                </c:pt>
                <c:pt idx="2">
                  <c:v>0.48501965060135827</c:v>
                </c:pt>
                <c:pt idx="3">
                  <c:v>0.51685542533646378</c:v>
                </c:pt>
                <c:pt idx="4">
                  <c:v>0.34998382657377958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C-48AE-BA2E-C7CFD857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radarChart>
        <c:radarStyle val="marker"/>
        <c:varyColors val="0"/>
        <c:ser>
          <c:idx val="0"/>
          <c:order val="0"/>
          <c:tx>
            <c:strRef>
              <c:f>'Graf 34'!$R$48</c:f>
              <c:strCache>
                <c:ptCount val="1"/>
                <c:pt idx="0">
                  <c:v>CR1</c:v>
                </c:pt>
              </c:strCache>
            </c:strRef>
          </c:tx>
          <c:spPr>
            <a:ln w="19050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34'!$M$49:$Q$53</c:f>
              <c:multiLvlStrCache>
                <c:ptCount val="5"/>
                <c:lvl>
                  <c:pt idx="0">
                    <c:v>Výroba hroznového vína</c:v>
                  </c:pt>
                  <c:pt idx="1">
                    <c:v>Výroba alkoholu</c:v>
                  </c:pt>
                  <c:pt idx="2">
                    <c:v>Výroba nealkoholických nápojov</c:v>
                  </c:pt>
                  <c:pt idx="3">
                    <c:v>Výroba piva</c:v>
                  </c:pt>
                  <c:pt idx="4">
                    <c:v>Výroba sladu</c:v>
                  </c:pt>
                </c:lvl>
                <c:lvl>
                  <c:pt idx="0">
                    <c:v>11020</c:v>
                  </c:pt>
                  <c:pt idx="1">
                    <c:v>11010</c:v>
                  </c:pt>
                  <c:pt idx="2">
                    <c:v>11070</c:v>
                  </c:pt>
                  <c:pt idx="3">
                    <c:v>11050</c:v>
                  </c:pt>
                  <c:pt idx="4">
                    <c:v>11060</c:v>
                  </c:pt>
                </c:lvl>
              </c:multiLvlStrCache>
            </c:multiLvlStrRef>
          </c:cat>
          <c:val>
            <c:numRef>
              <c:f>'Graf 34'!$R$49:$R$53</c:f>
              <c:numCache>
                <c:formatCode>0.0%</c:formatCode>
                <c:ptCount val="5"/>
                <c:pt idx="0">
                  <c:v>0.21588255911814663</c:v>
                </c:pt>
                <c:pt idx="1">
                  <c:v>0.55405287433130501</c:v>
                </c:pt>
                <c:pt idx="2">
                  <c:v>0.48501965060135827</c:v>
                </c:pt>
                <c:pt idx="3">
                  <c:v>0.51685542533646378</c:v>
                </c:pt>
                <c:pt idx="4">
                  <c:v>0.34998382657377958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C-48AE-BA2E-C7CFD857ADF9}"/>
            </c:ext>
          </c:extLst>
        </c:ser>
        <c:ser>
          <c:idx val="1"/>
          <c:order val="1"/>
          <c:tx>
            <c:strRef>
              <c:f>'Graf 34'!$S$48</c:f>
              <c:strCache>
                <c:ptCount val="1"/>
                <c:pt idx="0">
                  <c:v>CR4</c:v>
                </c:pt>
              </c:strCache>
            </c:strRef>
          </c:tx>
          <c:spPr>
            <a:ln w="19050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34'!$M$49:$Q$53</c:f>
              <c:multiLvlStrCache>
                <c:ptCount val="5"/>
                <c:lvl>
                  <c:pt idx="0">
                    <c:v>Výroba hroznového vína</c:v>
                  </c:pt>
                  <c:pt idx="1">
                    <c:v>Výroba alkoholu</c:v>
                  </c:pt>
                  <c:pt idx="2">
                    <c:v>Výroba nealkoholických nápojov</c:v>
                  </c:pt>
                  <c:pt idx="3">
                    <c:v>Výroba piva</c:v>
                  </c:pt>
                  <c:pt idx="4">
                    <c:v>Výroba sladu</c:v>
                  </c:pt>
                </c:lvl>
                <c:lvl>
                  <c:pt idx="0">
                    <c:v>11020</c:v>
                  </c:pt>
                  <c:pt idx="1">
                    <c:v>11010</c:v>
                  </c:pt>
                  <c:pt idx="2">
                    <c:v>11070</c:v>
                  </c:pt>
                  <c:pt idx="3">
                    <c:v>11050</c:v>
                  </c:pt>
                  <c:pt idx="4">
                    <c:v>11060</c:v>
                  </c:pt>
                </c:lvl>
              </c:multiLvlStrCache>
            </c:multiLvlStrRef>
          </c:cat>
          <c:val>
            <c:numRef>
              <c:f>'Graf 34'!$S$49:$S$53</c:f>
              <c:numCache>
                <c:formatCode>0.0%</c:formatCode>
                <c:ptCount val="5"/>
                <c:pt idx="0">
                  <c:v>0.47299197522872516</c:v>
                </c:pt>
                <c:pt idx="1">
                  <c:v>0.84833427330269584</c:v>
                </c:pt>
                <c:pt idx="2">
                  <c:v>0.84210389275264208</c:v>
                </c:pt>
                <c:pt idx="3">
                  <c:v>0.96064162490622729</c:v>
                </c:pt>
                <c:pt idx="4">
                  <c:v>0.93690631048088979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8C-48AE-BA2E-C7CFD857ADF9}"/>
            </c:ext>
          </c:extLst>
        </c:ser>
        <c:ser>
          <c:idx val="2"/>
          <c:order val="2"/>
          <c:tx>
            <c:strRef>
              <c:f>'Graf 34'!$T$48</c:f>
              <c:strCache>
                <c:ptCount val="1"/>
                <c:pt idx="0">
                  <c:v>CR10</c:v>
                </c:pt>
              </c:strCache>
            </c:strRef>
          </c:tx>
          <c:spPr>
            <a:ln w="19050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34'!$M$49:$Q$53</c:f>
              <c:multiLvlStrCache>
                <c:ptCount val="5"/>
                <c:lvl>
                  <c:pt idx="0">
                    <c:v>Výroba hroznového vína</c:v>
                  </c:pt>
                  <c:pt idx="1">
                    <c:v>Výroba alkoholu</c:v>
                  </c:pt>
                  <c:pt idx="2">
                    <c:v>Výroba nealkoholických nápojov</c:v>
                  </c:pt>
                  <c:pt idx="3">
                    <c:v>Výroba piva</c:v>
                  </c:pt>
                  <c:pt idx="4">
                    <c:v>Výroba sladu</c:v>
                  </c:pt>
                </c:lvl>
                <c:lvl>
                  <c:pt idx="0">
                    <c:v>11020</c:v>
                  </c:pt>
                  <c:pt idx="1">
                    <c:v>11010</c:v>
                  </c:pt>
                  <c:pt idx="2">
                    <c:v>11070</c:v>
                  </c:pt>
                  <c:pt idx="3">
                    <c:v>11050</c:v>
                  </c:pt>
                  <c:pt idx="4">
                    <c:v>11060</c:v>
                  </c:pt>
                </c:lvl>
              </c:multiLvlStrCache>
            </c:multiLvlStrRef>
          </c:cat>
          <c:val>
            <c:numRef>
              <c:f>'Graf 34'!$T$49:$T$53</c:f>
              <c:numCache>
                <c:formatCode>0.0%</c:formatCode>
                <c:ptCount val="5"/>
                <c:pt idx="0">
                  <c:v>0.67153401810318603</c:v>
                </c:pt>
                <c:pt idx="1">
                  <c:v>0.92886647972652314</c:v>
                </c:pt>
                <c:pt idx="2">
                  <c:v>0.93810446307832951</c:v>
                </c:pt>
                <c:pt idx="3">
                  <c:v>0.9797045752356135</c:v>
                </c:pt>
                <c:pt idx="4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8C-48AE-BA2E-C7CFD857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catAx>
        <c:axId val="134969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0.47499081364829399"/>
              <c:y val="0.89696741032370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6176"/>
        <c:crosses val="autoZero"/>
        <c:auto val="1"/>
        <c:lblAlgn val="ctr"/>
        <c:lblOffset val="100"/>
        <c:noMultiLvlLbl val="0"/>
      </c:catAx>
      <c:valAx>
        <c:axId val="1349696176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1.6666666666666666E-2"/>
              <c:y val="0.3030865412656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12700" cap="flat" cmpd="sng" algn="ctr">
            <a:solidFill>
              <a:srgbClr val="E8E8E8">
                <a:alpha val="0"/>
              </a:srgbClr>
            </a:solidFill>
            <a:prstDash val="dash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57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4851718749999983"/>
          <c:y val="0.72599189259666064"/>
          <c:w val="0.12526909722222221"/>
          <c:h val="0.20816999999999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421370911679487"/>
          <c:y val="0.13957366024206388"/>
          <c:w val="0.44728617347150096"/>
          <c:h val="0.77834783581083489"/>
        </c:manualLayout>
      </c:layout>
      <c:radarChart>
        <c:radarStyle val="filled"/>
        <c:varyColors val="0"/>
        <c:ser>
          <c:idx val="5"/>
          <c:order val="3"/>
          <c:tx>
            <c:strRef>
              <c:f>'Graf 34'!$T$64</c:f>
              <c:strCache>
                <c:ptCount val="1"/>
                <c:pt idx="0">
                  <c:v>CR10</c:v>
                </c:pt>
              </c:strCache>
            </c:strRef>
          </c:tx>
          <c:spPr>
            <a:solidFill>
              <a:srgbClr val="0CC0DF">
                <a:lumMod val="40000"/>
                <a:lumOff val="60000"/>
                <a:alpha val="50000"/>
              </a:srgbClr>
            </a:solidFill>
            <a:ln>
              <a:noFill/>
            </a:ln>
            <a:effectLst/>
          </c:spPr>
          <c:cat>
            <c:multiLvlStrRef>
              <c:f>'Graf 34'!$M$65:$Q$74</c:f>
              <c:multiLvlStrCache>
                <c:ptCount val="10"/>
                <c:lvl>
                  <c:pt idx="0">
                    <c:v>Veľkoobchod s nápojmi</c:v>
                  </c:pt>
                  <c:pt idx="1">
                    <c:v>Nešpecializovaný veľkoobchod s potravinami</c:v>
                  </c:pt>
                  <c:pt idx="2">
                    <c:v>Veľkoobchod s poľnohospodárskymi surovinami</c:v>
                  </c:pt>
                  <c:pt idx="3">
                    <c:v>Veľkoobchod s ovocím a zeleninou</c:v>
                  </c:pt>
                  <c:pt idx="4">
                    <c:v>Veľkoobchod s mliečnymi produktmi</c:v>
                  </c:pt>
                  <c:pt idx="5">
                    <c:v>Veľkoobchod s cukrom a cukrovinkami</c:v>
                  </c:pt>
                  <c:pt idx="6">
                    <c:v>Ostatný maloobchod s potravinami</c:v>
                  </c:pt>
                  <c:pt idx="7">
                    <c:v>Maloobchod v nešpecializovaných predajniach</c:v>
                  </c:pt>
                  <c:pt idx="8">
                    <c:v>Veľkoobchod s inými potravinami</c:v>
                  </c:pt>
                  <c:pt idx="9">
                    <c:v>Maloobchod s mäsom a mäsovými výrobkami</c:v>
                  </c:pt>
                </c:lvl>
                <c:lvl>
                  <c:pt idx="0">
                    <c:v>46340</c:v>
                  </c:pt>
                  <c:pt idx="1">
                    <c:v>46390</c:v>
                  </c:pt>
                  <c:pt idx="2">
                    <c:v>46210</c:v>
                  </c:pt>
                  <c:pt idx="3">
                    <c:v>46310</c:v>
                  </c:pt>
                  <c:pt idx="4">
                    <c:v>46330</c:v>
                  </c:pt>
                  <c:pt idx="5">
                    <c:v>46360</c:v>
                  </c:pt>
                  <c:pt idx="6">
                    <c:v>47290</c:v>
                  </c:pt>
                  <c:pt idx="7">
                    <c:v>47110</c:v>
                  </c:pt>
                  <c:pt idx="8">
                    <c:v>46380</c:v>
                  </c:pt>
                  <c:pt idx="9">
                    <c:v>47220</c:v>
                  </c:pt>
                </c:lvl>
              </c:multiLvlStrCache>
            </c:multiLvlStrRef>
          </c:cat>
          <c:val>
            <c:numRef>
              <c:f>'Graf 34'!$T$65:$T$74</c:f>
              <c:numCache>
                <c:formatCode>0.0%</c:formatCode>
                <c:ptCount val="10"/>
                <c:pt idx="0">
                  <c:v>0.55505718765130707</c:v>
                </c:pt>
                <c:pt idx="1">
                  <c:v>0.61353669483707385</c:v>
                </c:pt>
                <c:pt idx="2">
                  <c:v>0.6939386895567996</c:v>
                </c:pt>
                <c:pt idx="3">
                  <c:v>0.71050056472853929</c:v>
                </c:pt>
                <c:pt idx="4">
                  <c:v>0.75009303150358508</c:v>
                </c:pt>
                <c:pt idx="5">
                  <c:v>0.76808876038182428</c:v>
                </c:pt>
                <c:pt idx="6">
                  <c:v>0.77267613354540765</c:v>
                </c:pt>
                <c:pt idx="7">
                  <c:v>0.79497067185405557</c:v>
                </c:pt>
                <c:pt idx="8">
                  <c:v>0.81501631308083344</c:v>
                </c:pt>
                <c:pt idx="9">
                  <c:v>0.81519991514498602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9-486B-B5D9-2D8C478DA25E}"/>
            </c:ext>
          </c:extLst>
        </c:ser>
        <c:ser>
          <c:idx val="4"/>
          <c:order val="4"/>
          <c:tx>
            <c:strRef>
              <c:f>'Graf 34'!$S$64</c:f>
              <c:strCache>
                <c:ptCount val="1"/>
                <c:pt idx="0">
                  <c:v>CR4</c:v>
                </c:pt>
              </c:strCache>
            </c:strRef>
          </c:tx>
          <c:spPr>
            <a:solidFill>
              <a:srgbClr val="0CC0DF">
                <a:alpha val="50000"/>
              </a:srgbClr>
            </a:solidFill>
            <a:ln w="25400">
              <a:noFill/>
            </a:ln>
            <a:effectLst/>
          </c:spPr>
          <c:cat>
            <c:multiLvlStrRef>
              <c:f>'Graf 34'!$M$65:$Q$74</c:f>
              <c:multiLvlStrCache>
                <c:ptCount val="10"/>
                <c:lvl>
                  <c:pt idx="0">
                    <c:v>Veľkoobchod s nápojmi</c:v>
                  </c:pt>
                  <c:pt idx="1">
                    <c:v>Nešpecializovaný veľkoobchod s potravinami</c:v>
                  </c:pt>
                  <c:pt idx="2">
                    <c:v>Veľkoobchod s poľnohospodárskymi surovinami</c:v>
                  </c:pt>
                  <c:pt idx="3">
                    <c:v>Veľkoobchod s ovocím a zeleninou</c:v>
                  </c:pt>
                  <c:pt idx="4">
                    <c:v>Veľkoobchod s mliečnymi produktmi</c:v>
                  </c:pt>
                  <c:pt idx="5">
                    <c:v>Veľkoobchod s cukrom a cukrovinkami</c:v>
                  </c:pt>
                  <c:pt idx="6">
                    <c:v>Ostatný maloobchod s potravinami</c:v>
                  </c:pt>
                  <c:pt idx="7">
                    <c:v>Maloobchod v nešpecializovaných predajniach</c:v>
                  </c:pt>
                  <c:pt idx="8">
                    <c:v>Veľkoobchod s inými potravinami</c:v>
                  </c:pt>
                  <c:pt idx="9">
                    <c:v>Maloobchod s mäsom a mäsovými výrobkami</c:v>
                  </c:pt>
                </c:lvl>
                <c:lvl>
                  <c:pt idx="0">
                    <c:v>46340</c:v>
                  </c:pt>
                  <c:pt idx="1">
                    <c:v>46390</c:v>
                  </c:pt>
                  <c:pt idx="2">
                    <c:v>46210</c:v>
                  </c:pt>
                  <c:pt idx="3">
                    <c:v>46310</c:v>
                  </c:pt>
                  <c:pt idx="4">
                    <c:v>46330</c:v>
                  </c:pt>
                  <c:pt idx="5">
                    <c:v>46360</c:v>
                  </c:pt>
                  <c:pt idx="6">
                    <c:v>47290</c:v>
                  </c:pt>
                  <c:pt idx="7">
                    <c:v>47110</c:v>
                  </c:pt>
                  <c:pt idx="8">
                    <c:v>46380</c:v>
                  </c:pt>
                  <c:pt idx="9">
                    <c:v>47220</c:v>
                  </c:pt>
                </c:lvl>
              </c:multiLvlStrCache>
            </c:multiLvlStrRef>
          </c:cat>
          <c:val>
            <c:numRef>
              <c:f>'Graf 34'!$S$65:$S$74</c:f>
              <c:numCache>
                <c:formatCode>0.0%</c:formatCode>
                <c:ptCount val="10"/>
                <c:pt idx="0">
                  <c:v>0.36340116275964179</c:v>
                </c:pt>
                <c:pt idx="1">
                  <c:v>0.42496781086063218</c:v>
                </c:pt>
                <c:pt idx="2">
                  <c:v>0.45703420146623602</c:v>
                </c:pt>
                <c:pt idx="3">
                  <c:v>0.47661580882639309</c:v>
                </c:pt>
                <c:pt idx="4">
                  <c:v>0.50837395406947272</c:v>
                </c:pt>
                <c:pt idx="5">
                  <c:v>0.57714373580358236</c:v>
                </c:pt>
                <c:pt idx="6">
                  <c:v>0.68541263615958137</c:v>
                </c:pt>
                <c:pt idx="7">
                  <c:v>0.6926462205912034</c:v>
                </c:pt>
                <c:pt idx="8">
                  <c:v>0.56088688766630024</c:v>
                </c:pt>
                <c:pt idx="9">
                  <c:v>0.68238671234323722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9-486B-B5D9-2D8C478DA25E}"/>
            </c:ext>
          </c:extLst>
        </c:ser>
        <c:ser>
          <c:idx val="3"/>
          <c:order val="5"/>
          <c:tx>
            <c:strRef>
              <c:f>'Graf 34'!$R$64</c:f>
              <c:strCache>
                <c:ptCount val="1"/>
                <c:pt idx="0">
                  <c:v>CR1</c:v>
                </c:pt>
              </c:strCache>
            </c:strRef>
          </c:tx>
          <c:spPr>
            <a:solidFill>
              <a:srgbClr val="0CC0DF">
                <a:lumMod val="75000"/>
                <a:alpha val="50000"/>
              </a:srgbClr>
            </a:solidFill>
            <a:ln w="25400">
              <a:noFill/>
            </a:ln>
            <a:effectLst/>
          </c:spPr>
          <c:cat>
            <c:multiLvlStrRef>
              <c:f>'Graf 34'!$M$65:$Q$74</c:f>
              <c:multiLvlStrCache>
                <c:ptCount val="10"/>
                <c:lvl>
                  <c:pt idx="0">
                    <c:v>Veľkoobchod s nápojmi</c:v>
                  </c:pt>
                  <c:pt idx="1">
                    <c:v>Nešpecializovaný veľkoobchod s potravinami</c:v>
                  </c:pt>
                  <c:pt idx="2">
                    <c:v>Veľkoobchod s poľnohospodárskymi surovinami</c:v>
                  </c:pt>
                  <c:pt idx="3">
                    <c:v>Veľkoobchod s ovocím a zeleninou</c:v>
                  </c:pt>
                  <c:pt idx="4">
                    <c:v>Veľkoobchod s mliečnymi produktmi</c:v>
                  </c:pt>
                  <c:pt idx="5">
                    <c:v>Veľkoobchod s cukrom a cukrovinkami</c:v>
                  </c:pt>
                  <c:pt idx="6">
                    <c:v>Ostatný maloobchod s potravinami</c:v>
                  </c:pt>
                  <c:pt idx="7">
                    <c:v>Maloobchod v nešpecializovaných predajniach</c:v>
                  </c:pt>
                  <c:pt idx="8">
                    <c:v>Veľkoobchod s inými potravinami</c:v>
                  </c:pt>
                  <c:pt idx="9">
                    <c:v>Maloobchod s mäsom a mäsovými výrobkami</c:v>
                  </c:pt>
                </c:lvl>
                <c:lvl>
                  <c:pt idx="0">
                    <c:v>46340</c:v>
                  </c:pt>
                  <c:pt idx="1">
                    <c:v>46390</c:v>
                  </c:pt>
                  <c:pt idx="2">
                    <c:v>46210</c:v>
                  </c:pt>
                  <c:pt idx="3">
                    <c:v>46310</c:v>
                  </c:pt>
                  <c:pt idx="4">
                    <c:v>46330</c:v>
                  </c:pt>
                  <c:pt idx="5">
                    <c:v>46360</c:v>
                  </c:pt>
                  <c:pt idx="6">
                    <c:v>47290</c:v>
                  </c:pt>
                  <c:pt idx="7">
                    <c:v>47110</c:v>
                  </c:pt>
                  <c:pt idx="8">
                    <c:v>46380</c:v>
                  </c:pt>
                  <c:pt idx="9">
                    <c:v>47220</c:v>
                  </c:pt>
                </c:lvl>
              </c:multiLvlStrCache>
            </c:multiLvlStrRef>
          </c:cat>
          <c:val>
            <c:numRef>
              <c:f>'Graf 34'!$R$65:$R$74</c:f>
              <c:numCache>
                <c:formatCode>0.0%</c:formatCode>
                <c:ptCount val="10"/>
                <c:pt idx="0">
                  <c:v>0.18657800997762272</c:v>
                </c:pt>
                <c:pt idx="1">
                  <c:v>0.18031312637933275</c:v>
                </c:pt>
                <c:pt idx="2">
                  <c:v>0.17336049603409293</c:v>
                </c:pt>
                <c:pt idx="3">
                  <c:v>0.15714323753294679</c:v>
                </c:pt>
                <c:pt idx="4">
                  <c:v>0.2301686415506598</c:v>
                </c:pt>
                <c:pt idx="5">
                  <c:v>0.36780969068077574</c:v>
                </c:pt>
                <c:pt idx="6">
                  <c:v>0.35499538706929362</c:v>
                </c:pt>
                <c:pt idx="7">
                  <c:v>0.22596198585221872</c:v>
                </c:pt>
                <c:pt idx="8">
                  <c:v>0.24191598056195823</c:v>
                </c:pt>
                <c:pt idx="9">
                  <c:v>0.50201580207527596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9-486B-B5D9-2D8C478DA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radarChart>
        <c:radarStyle val="marker"/>
        <c:varyColors val="0"/>
        <c:ser>
          <c:idx val="0"/>
          <c:order val="0"/>
          <c:tx>
            <c:strRef>
              <c:f>'Graf 34'!$R$64</c:f>
              <c:strCache>
                <c:ptCount val="1"/>
                <c:pt idx="0">
                  <c:v>CR1</c:v>
                </c:pt>
              </c:strCache>
            </c:strRef>
          </c:tx>
          <c:spPr>
            <a:ln w="19050" cap="rnd">
              <a:solidFill>
                <a:srgbClr val="0CC0DF">
                  <a:lumMod val="75000"/>
                  <a:alpha val="98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34'!$M$65:$Q$74</c:f>
              <c:multiLvlStrCache>
                <c:ptCount val="10"/>
                <c:lvl>
                  <c:pt idx="0">
                    <c:v>Veľkoobchod s nápojmi</c:v>
                  </c:pt>
                  <c:pt idx="1">
                    <c:v>Nešpecializovaný veľkoobchod s potravinami</c:v>
                  </c:pt>
                  <c:pt idx="2">
                    <c:v>Veľkoobchod s poľnohospodárskymi surovinami</c:v>
                  </c:pt>
                  <c:pt idx="3">
                    <c:v>Veľkoobchod s ovocím a zeleninou</c:v>
                  </c:pt>
                  <c:pt idx="4">
                    <c:v>Veľkoobchod s mliečnymi produktmi</c:v>
                  </c:pt>
                  <c:pt idx="5">
                    <c:v>Veľkoobchod s cukrom a cukrovinkami</c:v>
                  </c:pt>
                  <c:pt idx="6">
                    <c:v>Ostatný maloobchod s potravinami</c:v>
                  </c:pt>
                  <c:pt idx="7">
                    <c:v>Maloobchod v nešpecializovaných predajniach</c:v>
                  </c:pt>
                  <c:pt idx="8">
                    <c:v>Veľkoobchod s inými potravinami</c:v>
                  </c:pt>
                  <c:pt idx="9">
                    <c:v>Maloobchod s mäsom a mäsovými výrobkami</c:v>
                  </c:pt>
                </c:lvl>
                <c:lvl>
                  <c:pt idx="0">
                    <c:v>46340</c:v>
                  </c:pt>
                  <c:pt idx="1">
                    <c:v>46390</c:v>
                  </c:pt>
                  <c:pt idx="2">
                    <c:v>46210</c:v>
                  </c:pt>
                  <c:pt idx="3">
                    <c:v>46310</c:v>
                  </c:pt>
                  <c:pt idx="4">
                    <c:v>46330</c:v>
                  </c:pt>
                  <c:pt idx="5">
                    <c:v>46360</c:v>
                  </c:pt>
                  <c:pt idx="6">
                    <c:v>47290</c:v>
                  </c:pt>
                  <c:pt idx="7">
                    <c:v>47110</c:v>
                  </c:pt>
                  <c:pt idx="8">
                    <c:v>46380</c:v>
                  </c:pt>
                  <c:pt idx="9">
                    <c:v>47220</c:v>
                  </c:pt>
                </c:lvl>
              </c:multiLvlStrCache>
            </c:multiLvlStrRef>
          </c:cat>
          <c:val>
            <c:numRef>
              <c:f>'Graf 34'!$R$65:$R$74</c:f>
              <c:numCache>
                <c:formatCode>0.0%</c:formatCode>
                <c:ptCount val="10"/>
                <c:pt idx="0">
                  <c:v>0.18657800997762272</c:v>
                </c:pt>
                <c:pt idx="1">
                  <c:v>0.18031312637933275</c:v>
                </c:pt>
                <c:pt idx="2">
                  <c:v>0.17336049603409293</c:v>
                </c:pt>
                <c:pt idx="3">
                  <c:v>0.15714323753294679</c:v>
                </c:pt>
                <c:pt idx="4">
                  <c:v>0.2301686415506598</c:v>
                </c:pt>
                <c:pt idx="5">
                  <c:v>0.36780969068077574</c:v>
                </c:pt>
                <c:pt idx="6">
                  <c:v>0.35499538706929362</c:v>
                </c:pt>
                <c:pt idx="7">
                  <c:v>0.22596198585221872</c:v>
                </c:pt>
                <c:pt idx="8">
                  <c:v>0.24191598056195823</c:v>
                </c:pt>
                <c:pt idx="9">
                  <c:v>0.50201580207527596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09-486B-B5D9-2D8C478DA25E}"/>
            </c:ext>
          </c:extLst>
        </c:ser>
        <c:ser>
          <c:idx val="1"/>
          <c:order val="1"/>
          <c:tx>
            <c:strRef>
              <c:f>'Graf 34'!$S$64</c:f>
              <c:strCache>
                <c:ptCount val="1"/>
                <c:pt idx="0">
                  <c:v>CR4</c:v>
                </c:pt>
              </c:strCache>
            </c:strRef>
          </c:tx>
          <c:spPr>
            <a:ln w="19050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34'!$M$65:$Q$74</c:f>
              <c:multiLvlStrCache>
                <c:ptCount val="10"/>
                <c:lvl>
                  <c:pt idx="0">
                    <c:v>Veľkoobchod s nápojmi</c:v>
                  </c:pt>
                  <c:pt idx="1">
                    <c:v>Nešpecializovaný veľkoobchod s potravinami</c:v>
                  </c:pt>
                  <c:pt idx="2">
                    <c:v>Veľkoobchod s poľnohospodárskymi surovinami</c:v>
                  </c:pt>
                  <c:pt idx="3">
                    <c:v>Veľkoobchod s ovocím a zeleninou</c:v>
                  </c:pt>
                  <c:pt idx="4">
                    <c:v>Veľkoobchod s mliečnymi produktmi</c:v>
                  </c:pt>
                  <c:pt idx="5">
                    <c:v>Veľkoobchod s cukrom a cukrovinkami</c:v>
                  </c:pt>
                  <c:pt idx="6">
                    <c:v>Ostatný maloobchod s potravinami</c:v>
                  </c:pt>
                  <c:pt idx="7">
                    <c:v>Maloobchod v nešpecializovaných predajniach</c:v>
                  </c:pt>
                  <c:pt idx="8">
                    <c:v>Veľkoobchod s inými potravinami</c:v>
                  </c:pt>
                  <c:pt idx="9">
                    <c:v>Maloobchod s mäsom a mäsovými výrobkami</c:v>
                  </c:pt>
                </c:lvl>
                <c:lvl>
                  <c:pt idx="0">
                    <c:v>46340</c:v>
                  </c:pt>
                  <c:pt idx="1">
                    <c:v>46390</c:v>
                  </c:pt>
                  <c:pt idx="2">
                    <c:v>46210</c:v>
                  </c:pt>
                  <c:pt idx="3">
                    <c:v>46310</c:v>
                  </c:pt>
                  <c:pt idx="4">
                    <c:v>46330</c:v>
                  </c:pt>
                  <c:pt idx="5">
                    <c:v>46360</c:v>
                  </c:pt>
                  <c:pt idx="6">
                    <c:v>47290</c:v>
                  </c:pt>
                  <c:pt idx="7">
                    <c:v>47110</c:v>
                  </c:pt>
                  <c:pt idx="8">
                    <c:v>46380</c:v>
                  </c:pt>
                  <c:pt idx="9">
                    <c:v>47220</c:v>
                  </c:pt>
                </c:lvl>
              </c:multiLvlStrCache>
            </c:multiLvlStrRef>
          </c:cat>
          <c:val>
            <c:numRef>
              <c:f>'Graf 34'!$S$65:$S$74</c:f>
              <c:numCache>
                <c:formatCode>0.0%</c:formatCode>
                <c:ptCount val="10"/>
                <c:pt idx="0">
                  <c:v>0.36340116275964179</c:v>
                </c:pt>
                <c:pt idx="1">
                  <c:v>0.42496781086063218</c:v>
                </c:pt>
                <c:pt idx="2">
                  <c:v>0.45703420146623602</c:v>
                </c:pt>
                <c:pt idx="3">
                  <c:v>0.47661580882639309</c:v>
                </c:pt>
                <c:pt idx="4">
                  <c:v>0.50837395406947272</c:v>
                </c:pt>
                <c:pt idx="5">
                  <c:v>0.57714373580358236</c:v>
                </c:pt>
                <c:pt idx="6">
                  <c:v>0.68541263615958137</c:v>
                </c:pt>
                <c:pt idx="7">
                  <c:v>0.6926462205912034</c:v>
                </c:pt>
                <c:pt idx="8">
                  <c:v>0.56088688766630024</c:v>
                </c:pt>
                <c:pt idx="9">
                  <c:v>0.68238671234323722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9-486B-B5D9-2D8C478DA25E}"/>
            </c:ext>
          </c:extLst>
        </c:ser>
        <c:ser>
          <c:idx val="2"/>
          <c:order val="2"/>
          <c:tx>
            <c:strRef>
              <c:f>'Graf 34'!$T$64</c:f>
              <c:strCache>
                <c:ptCount val="1"/>
                <c:pt idx="0">
                  <c:v>CR10</c:v>
                </c:pt>
              </c:strCache>
            </c:strRef>
          </c:tx>
          <c:spPr>
            <a:ln w="19050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'Graf 34'!$M$65:$Q$74</c:f>
              <c:multiLvlStrCache>
                <c:ptCount val="10"/>
                <c:lvl>
                  <c:pt idx="0">
                    <c:v>Veľkoobchod s nápojmi</c:v>
                  </c:pt>
                  <c:pt idx="1">
                    <c:v>Nešpecializovaný veľkoobchod s potravinami</c:v>
                  </c:pt>
                  <c:pt idx="2">
                    <c:v>Veľkoobchod s poľnohospodárskymi surovinami</c:v>
                  </c:pt>
                  <c:pt idx="3">
                    <c:v>Veľkoobchod s ovocím a zeleninou</c:v>
                  </c:pt>
                  <c:pt idx="4">
                    <c:v>Veľkoobchod s mliečnymi produktmi</c:v>
                  </c:pt>
                  <c:pt idx="5">
                    <c:v>Veľkoobchod s cukrom a cukrovinkami</c:v>
                  </c:pt>
                  <c:pt idx="6">
                    <c:v>Ostatný maloobchod s potravinami</c:v>
                  </c:pt>
                  <c:pt idx="7">
                    <c:v>Maloobchod v nešpecializovaných predajniach</c:v>
                  </c:pt>
                  <c:pt idx="8">
                    <c:v>Veľkoobchod s inými potravinami</c:v>
                  </c:pt>
                  <c:pt idx="9">
                    <c:v>Maloobchod s mäsom a mäsovými výrobkami</c:v>
                  </c:pt>
                </c:lvl>
                <c:lvl>
                  <c:pt idx="0">
                    <c:v>46340</c:v>
                  </c:pt>
                  <c:pt idx="1">
                    <c:v>46390</c:v>
                  </c:pt>
                  <c:pt idx="2">
                    <c:v>46210</c:v>
                  </c:pt>
                  <c:pt idx="3">
                    <c:v>46310</c:v>
                  </c:pt>
                  <c:pt idx="4">
                    <c:v>46330</c:v>
                  </c:pt>
                  <c:pt idx="5">
                    <c:v>46360</c:v>
                  </c:pt>
                  <c:pt idx="6">
                    <c:v>47290</c:v>
                  </c:pt>
                  <c:pt idx="7">
                    <c:v>47110</c:v>
                  </c:pt>
                  <c:pt idx="8">
                    <c:v>46380</c:v>
                  </c:pt>
                  <c:pt idx="9">
                    <c:v>47220</c:v>
                  </c:pt>
                </c:lvl>
              </c:multiLvlStrCache>
            </c:multiLvlStrRef>
          </c:cat>
          <c:val>
            <c:numRef>
              <c:f>'Graf 34'!$T$65:$T$74</c:f>
              <c:numCache>
                <c:formatCode>0.0%</c:formatCode>
                <c:ptCount val="10"/>
                <c:pt idx="0">
                  <c:v>0.55505718765130707</c:v>
                </c:pt>
                <c:pt idx="1">
                  <c:v>0.61353669483707385</c:v>
                </c:pt>
                <c:pt idx="2">
                  <c:v>0.6939386895567996</c:v>
                </c:pt>
                <c:pt idx="3">
                  <c:v>0.71050056472853929</c:v>
                </c:pt>
                <c:pt idx="4">
                  <c:v>0.75009303150358508</c:v>
                </c:pt>
                <c:pt idx="5">
                  <c:v>0.76808876038182428</c:v>
                </c:pt>
                <c:pt idx="6">
                  <c:v>0.77267613354540765</c:v>
                </c:pt>
                <c:pt idx="7">
                  <c:v>0.79497067185405557</c:v>
                </c:pt>
                <c:pt idx="8">
                  <c:v>0.81501631308083344</c:v>
                </c:pt>
                <c:pt idx="9">
                  <c:v>0.81519991514498602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09-486B-B5D9-2D8C478DA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695760"/>
        <c:axId val="1349696176"/>
      </c:radarChart>
      <c:catAx>
        <c:axId val="134969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0.47499081364829399"/>
              <c:y val="0.89696741032370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6176"/>
        <c:crosses val="autoZero"/>
        <c:auto val="1"/>
        <c:lblAlgn val="ctr"/>
        <c:lblOffset val="100"/>
        <c:noMultiLvlLbl val="0"/>
      </c:catAx>
      <c:valAx>
        <c:axId val="1349696176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1.6666666666666666E-2"/>
              <c:y val="0.3030865412656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2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0" cap="flat" cmpd="sng" algn="ctr">
            <a:solidFill>
              <a:srgbClr val="44546A">
                <a:lumMod val="40000"/>
                <a:lumOff val="60000"/>
                <a:alpha val="0"/>
              </a:srgbClr>
            </a:solidFill>
            <a:prstDash val="dash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3496957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6615607638888892"/>
          <c:y val="0.72599189259666064"/>
          <c:w val="0.10763020833333334"/>
          <c:h val="0.22580888888888889"/>
        </c:manualLayout>
      </c:layout>
      <c:overlay val="0"/>
      <c:spPr>
        <a:noFill/>
        <a:ln>
          <a:solidFill>
            <a:sysClr val="window" lastClr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378482779203114E-2"/>
          <c:y val="5.0523233213494549E-2"/>
          <c:w val="0.90902187499999998"/>
          <c:h val="0.73924663788064293"/>
        </c:manualLayout>
      </c:layout>
      <c:barChart>
        <c:barDir val="col"/>
        <c:grouping val="clustered"/>
        <c:varyColors val="0"/>
        <c:ser>
          <c:idx val="0"/>
          <c:order val="4"/>
          <c:tx>
            <c:v>Platitelia DPH 2015</c:v>
          </c:tx>
          <c:spPr>
            <a:solidFill>
              <a:srgbClr val="AEDDE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35'!$O$11:$O$15</c:f>
              <c:numCache>
                <c:formatCode>General</c:formatCode>
                <c:ptCount val="5"/>
                <c:pt idx="0">
                  <c:v>2542</c:v>
                </c:pt>
                <c:pt idx="1">
                  <c:v>945</c:v>
                </c:pt>
                <c:pt idx="2">
                  <c:v>1308</c:v>
                </c:pt>
                <c:pt idx="3">
                  <c:v>1203</c:v>
                </c:pt>
                <c:pt idx="4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D-48C6-A004-9FC5B9DFFDF6}"/>
            </c:ext>
          </c:extLst>
        </c:ser>
        <c:ser>
          <c:idx val="3"/>
          <c:order val="6"/>
          <c:tx>
            <c:v>Platitelia DPH 2019</c:v>
          </c:tx>
          <c:spPr>
            <a:solidFill>
              <a:srgbClr val="0CC0D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35'!$R$11:$R$15</c:f>
              <c:numCache>
                <c:formatCode>General</c:formatCode>
                <c:ptCount val="5"/>
                <c:pt idx="0">
                  <c:v>2861</c:v>
                </c:pt>
                <c:pt idx="1">
                  <c:v>1214</c:v>
                </c:pt>
                <c:pt idx="2">
                  <c:v>1478</c:v>
                </c:pt>
                <c:pt idx="3">
                  <c:v>1199</c:v>
                </c:pt>
                <c:pt idx="4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D-48C6-A004-9FC5B9DFFDF6}"/>
            </c:ext>
          </c:extLst>
        </c:ser>
        <c:ser>
          <c:idx val="8"/>
          <c:order val="9"/>
          <c:tx>
            <c:v>Platitelia DPH 2023</c:v>
          </c:tx>
          <c:spPr>
            <a:solidFill>
              <a:srgbClr val="0CC0D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35'!$U$11:$U$15</c:f>
              <c:numCache>
                <c:formatCode>General</c:formatCode>
                <c:ptCount val="5"/>
                <c:pt idx="0">
                  <c:v>2921</c:v>
                </c:pt>
                <c:pt idx="1">
                  <c:v>1424</c:v>
                </c:pt>
                <c:pt idx="2">
                  <c:v>1387</c:v>
                </c:pt>
                <c:pt idx="3">
                  <c:v>1080</c:v>
                </c:pt>
                <c:pt idx="4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4D-48C6-A004-9FC5B9DFFD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0"/>
          <c:tx>
            <c:v>Počet firiem 2015</c:v>
          </c:tx>
          <c:spPr>
            <a:solidFill>
              <a:srgbClr val="AEDDED">
                <a:alpha val="49000"/>
              </a:srgb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AEDDED">
                  <a:alpha val="49000"/>
                </a:srgbClr>
              </a:solidFill>
              <a:ln w="25400">
                <a:solidFill>
                  <a:srgbClr val="FF5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24D-48C6-A004-9FC5B9DFFDF6}"/>
              </c:ext>
            </c:extLst>
          </c:dPt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35'!$N$11:$N$15</c:f>
              <c:numCache>
                <c:formatCode>General</c:formatCode>
                <c:ptCount val="5"/>
                <c:pt idx="0">
                  <c:v>2792</c:v>
                </c:pt>
                <c:pt idx="1">
                  <c:v>985</c:v>
                </c:pt>
                <c:pt idx="2">
                  <c:v>1406</c:v>
                </c:pt>
                <c:pt idx="3">
                  <c:v>1283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4D-48C6-A004-9FC5B9DFFDF6}"/>
            </c:ext>
          </c:extLst>
        </c:ser>
        <c:ser>
          <c:idx val="4"/>
          <c:order val="1"/>
          <c:tx>
            <c:v>Počet firiem 2019</c:v>
          </c:tx>
          <c:spPr>
            <a:solidFill>
              <a:srgbClr val="0CC0DF">
                <a:alpha val="50000"/>
              </a:srgb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0CC0DF">
                  <a:alpha val="50000"/>
                </a:srgbClr>
              </a:solidFill>
              <a:ln w="25400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4D-48C6-A004-9FC5B9DFFDF6}"/>
              </c:ext>
            </c:extLst>
          </c:dPt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35'!$Q$11:$Q$15</c:f>
              <c:numCache>
                <c:formatCode>General</c:formatCode>
                <c:ptCount val="5"/>
                <c:pt idx="0">
                  <c:v>3076</c:v>
                </c:pt>
                <c:pt idx="1">
                  <c:v>1313</c:v>
                </c:pt>
                <c:pt idx="2">
                  <c:v>1567</c:v>
                </c:pt>
                <c:pt idx="3">
                  <c:v>1248</c:v>
                </c:pt>
                <c:pt idx="4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4D-48C6-A004-9FC5B9DFFDF6}"/>
            </c:ext>
          </c:extLst>
        </c:ser>
        <c:ser>
          <c:idx val="9"/>
          <c:order val="2"/>
          <c:tx>
            <c:v>Počet firiem 2023</c:v>
          </c:tx>
          <c:spPr>
            <a:solidFill>
              <a:srgbClr val="0CC0DF">
                <a:lumMod val="75000"/>
                <a:alpha val="49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35'!$T$11:$T$15</c:f>
              <c:numCache>
                <c:formatCode>General</c:formatCode>
                <c:ptCount val="5"/>
                <c:pt idx="0">
                  <c:v>3485</c:v>
                </c:pt>
                <c:pt idx="1">
                  <c:v>1719</c:v>
                </c:pt>
                <c:pt idx="2">
                  <c:v>1585</c:v>
                </c:pt>
                <c:pt idx="3">
                  <c:v>1163</c:v>
                </c:pt>
                <c:pt idx="4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4D-48C6-A004-9FC5B9DFFD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38252367"/>
        <c:axId val="638253615"/>
      </c:barChart>
      <c:lineChart>
        <c:grouping val="standard"/>
        <c:varyColors val="0"/>
        <c:ser>
          <c:idx val="2"/>
          <c:order val="5"/>
          <c:tx>
            <c:v>Podiel platiteľov DPH 2015</c:v>
          </c:tx>
          <c:spPr>
            <a:ln w="28575" cap="rnd">
              <a:solidFill>
                <a:sysClr val="windowText" lastClr="000000">
                  <a:lumMod val="15000"/>
                  <a:lumOff val="85000"/>
                  <a:alpha val="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35'!$P$11:$P$15</c:f>
              <c:numCache>
                <c:formatCode>0.0%</c:formatCode>
                <c:ptCount val="5"/>
                <c:pt idx="0">
                  <c:v>0.91045845272206305</c:v>
                </c:pt>
                <c:pt idx="1">
                  <c:v>0.95939086294416243</c:v>
                </c:pt>
                <c:pt idx="2">
                  <c:v>0.93029871977240397</c:v>
                </c:pt>
                <c:pt idx="3">
                  <c:v>0.93764614185502726</c:v>
                </c:pt>
                <c:pt idx="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24D-48C6-A004-9FC5B9DFFDF6}"/>
            </c:ext>
          </c:extLst>
        </c:ser>
        <c:ser>
          <c:idx val="5"/>
          <c:order val="7"/>
          <c:tx>
            <c:v>Podiel platiteľov DPH 2019</c:v>
          </c:tx>
          <c:spPr>
            <a:ln w="28575" cap="rnd">
              <a:solidFill>
                <a:sysClr val="windowText" lastClr="000000">
                  <a:lumMod val="15000"/>
                  <a:lumOff val="85000"/>
                  <a:alpha val="0"/>
                </a:sysClr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D24D-48C6-A004-9FC5B9DFFDF6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D24D-48C6-A004-9FC5B9DFFDF6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D24D-48C6-A004-9FC5B9DFFDF6}"/>
              </c:ext>
            </c:extLst>
          </c:dPt>
          <c:dPt>
            <c:idx val="2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D24D-48C6-A004-9FC5B9DFFDF6}"/>
              </c:ext>
            </c:extLst>
          </c:dPt>
          <c:dLbls>
            <c:delete val="1"/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35'!$S$11:$S$15</c:f>
              <c:numCache>
                <c:formatCode>0.0%</c:formatCode>
                <c:ptCount val="5"/>
                <c:pt idx="0">
                  <c:v>0.9301040312093628</c:v>
                </c:pt>
                <c:pt idx="1">
                  <c:v>0.92460015232292458</c:v>
                </c:pt>
                <c:pt idx="2">
                  <c:v>0.94320357370772179</c:v>
                </c:pt>
                <c:pt idx="3">
                  <c:v>0.96073717948717952</c:v>
                </c:pt>
                <c:pt idx="4">
                  <c:v>0.906183368869936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24D-48C6-A004-9FC5B9DFFDF6}"/>
            </c:ext>
          </c:extLst>
        </c:ser>
        <c:ser>
          <c:idx val="10"/>
          <c:order val="10"/>
          <c:tx>
            <c:v>Podiel platiteľov DPH 2023</c:v>
          </c:tx>
          <c:spPr>
            <a:ln w="28575" cap="rnd">
              <a:solidFill>
                <a:sysClr val="windowText" lastClr="000000">
                  <a:alpha val="0"/>
                </a:sys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153281520238622E-3"/>
                  <c:y val="-0.7620994648673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5B-45FF-8BDB-E95ABE420DFC}"/>
                </c:ext>
              </c:extLst>
            </c:dLbl>
            <c:dLbl>
              <c:idx val="1"/>
              <c:layout>
                <c:manualLayout>
                  <c:x val="2.14206533124825E-3"/>
                  <c:y val="-0.397663329316809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5B-45FF-8BDB-E95ABE420DFC}"/>
                </c:ext>
              </c:extLst>
            </c:dLbl>
            <c:dLbl>
              <c:idx val="2"/>
              <c:layout>
                <c:manualLayout>
                  <c:x val="0"/>
                  <c:y val="-0.37016259722126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5B-45FF-8BDB-E95ABE420DFC}"/>
                </c:ext>
              </c:extLst>
            </c:dLbl>
            <c:dLbl>
              <c:idx val="3"/>
              <c:layout>
                <c:manualLayout>
                  <c:x val="0"/>
                  <c:y val="-0.296130077777008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D5B-45FF-8BDB-E95ABE420DFC}"/>
                </c:ext>
              </c:extLst>
            </c:dLbl>
            <c:dLbl>
              <c:idx val="4"/>
              <c:layout>
                <c:manualLayout>
                  <c:x val="-2.2153281520238418E-3"/>
                  <c:y val="-0.14371018480354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5B-45FF-8BDB-E95ABE420D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35'!$V$11:$V$15</c:f>
              <c:numCache>
                <c:formatCode>0.0%</c:formatCode>
                <c:ptCount val="5"/>
                <c:pt idx="0">
                  <c:v>0.83816355810616927</c:v>
                </c:pt>
                <c:pt idx="1">
                  <c:v>0.82838859802210585</c:v>
                </c:pt>
                <c:pt idx="2">
                  <c:v>0.87507886435331228</c:v>
                </c:pt>
                <c:pt idx="3">
                  <c:v>0.92863284608770424</c:v>
                </c:pt>
                <c:pt idx="4">
                  <c:v>0.84190476190476193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D24D-48C6-A004-9FC5B9DFFD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lineChart>
        <c:grouping val="standard"/>
        <c:varyColors val="0"/>
        <c:ser>
          <c:idx val="6"/>
          <c:order val="3"/>
          <c:tx>
            <c:v>% zmena počtu firiem</c:v>
          </c:tx>
          <c:spPr>
            <a:ln w="28575" cap="rnd">
              <a:solidFill>
                <a:sysClr val="windowText" lastClr="000000">
                  <a:alpha val="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35'!$W$11:$W$15</c:f>
              <c:numCache>
                <c:formatCode>0.0%</c:formatCode>
                <c:ptCount val="5"/>
                <c:pt idx="0">
                  <c:v>0.24820916905444124</c:v>
                </c:pt>
                <c:pt idx="1">
                  <c:v>0.74517766497461935</c:v>
                </c:pt>
                <c:pt idx="2">
                  <c:v>0.12731152204836405</c:v>
                </c:pt>
                <c:pt idx="3">
                  <c:v>-9.353078721745911E-2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D24D-48C6-A004-9FC5B9DFFDF6}"/>
            </c:ext>
          </c:extLst>
        </c:ser>
        <c:ser>
          <c:idx val="7"/>
          <c:order val="8"/>
          <c:tx>
            <c:v>% zmena platiteľov DPH</c:v>
          </c:tx>
          <c:spPr>
            <a:ln w="28575" cap="rnd">
              <a:solidFill>
                <a:sysClr val="windowText" lastClr="000000">
                  <a:alpha val="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35'!$M$11:$M$15</c:f>
              <c:strCache>
                <c:ptCount val="5"/>
                <c:pt idx="0">
                  <c:v>Poľnohospodárstvo</c:v>
                </c:pt>
                <c:pt idx="1">
                  <c:v>Výroba potravín</c:v>
                </c:pt>
                <c:pt idx="2">
                  <c:v>Maloobchod</c:v>
                </c:pt>
                <c:pt idx="3">
                  <c:v>Veľkoobchod</c:v>
                </c:pt>
                <c:pt idx="4">
                  <c:v>Výroba nápojov</c:v>
                </c:pt>
              </c:strCache>
            </c:strRef>
          </c:cat>
          <c:val>
            <c:numRef>
              <c:f>'Graf 35'!$X$11:$X$15</c:f>
              <c:numCache>
                <c:formatCode>0.0%</c:formatCode>
                <c:ptCount val="5"/>
                <c:pt idx="0">
                  <c:v>0.14909520062942572</c:v>
                </c:pt>
                <c:pt idx="1">
                  <c:v>0.50687830687830693</c:v>
                </c:pt>
                <c:pt idx="2">
                  <c:v>6.0397553516819524E-2</c:v>
                </c:pt>
                <c:pt idx="3">
                  <c:v>-0.10224438902743138</c:v>
                </c:pt>
                <c:pt idx="4">
                  <c:v>0.34346504559270508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D24D-48C6-A004-9FC5B9DF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252367"/>
        <c:axId val="638253615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0"/>
        <c:auto val="1"/>
        <c:lblAlgn val="ctr"/>
        <c:lblOffset val="100"/>
        <c:noMultiLvlLbl val="0"/>
      </c:catAx>
      <c:valAx>
        <c:axId val="1359456304"/>
        <c:scaling>
          <c:orientation val="minMax"/>
          <c:max val="3500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1000"/>
      </c:valAx>
      <c:valAx>
        <c:axId val="638253615"/>
        <c:scaling>
          <c:orientation val="minMax"/>
          <c:max val="1"/>
        </c:scaling>
        <c:delete val="1"/>
        <c:axPos val="r"/>
        <c:numFmt formatCode="0%" sourceLinked="0"/>
        <c:majorTickMark val="out"/>
        <c:minorTickMark val="none"/>
        <c:tickLblPos val="nextTo"/>
        <c:crossAx val="638252367"/>
        <c:crosses val="max"/>
        <c:crossBetween val="between"/>
      </c:valAx>
      <c:catAx>
        <c:axId val="63825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253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5.0850694444444441E-3"/>
          <c:y val="0.88502023576609867"/>
          <c:w val="0.99491493055555558"/>
          <c:h val="9.808872659467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91765547492106E-2"/>
          <c:y val="5.2646325163362734E-2"/>
          <c:w val="0.86699784532050617"/>
          <c:h val="0.702005662691690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'Graf B6_1'!$Q$8</c:f>
              <c:strCache>
                <c:ptCount val="1"/>
                <c:pt idx="0">
                  <c:v>HHI 2014</c:v>
                </c:pt>
              </c:strCache>
            </c:strRef>
          </c:tx>
          <c:spPr>
            <a:solidFill>
              <a:srgbClr val="C4E6F2"/>
            </a:solidFill>
            <a:ln>
              <a:noFill/>
            </a:ln>
            <a:effectLst/>
          </c:spPr>
          <c:invertIfNegative val="0"/>
          <c:cat>
            <c:strRef>
              <c:f>'Graf B6_1'!$M$10:$M$17</c:f>
              <c:strCache>
                <c:ptCount val="8"/>
                <c:pt idx="0">
                  <c:v>Výroba škrobu a škrobových výrobkov</c:v>
                </c:pt>
                <c:pt idx="1">
                  <c:v>Výroba cukru</c:v>
                </c:pt>
                <c:pt idx="2">
                  <c:v>Výroba piva</c:v>
                </c:pt>
                <c:pt idx="3">
                  <c:v>Výroba kakaa, čokolády a cukroviniek</c:v>
                </c:pt>
                <c:pt idx="4">
                  <c:v>Výroba suchárov, trvanlivého pečiva</c:v>
                </c:pt>
                <c:pt idx="5">
                  <c:v>Výroba olejov a tukov</c:v>
                </c:pt>
                <c:pt idx="6">
                  <c:v>Destilovanie úprava a miešanie alkoholu</c:v>
                </c:pt>
                <c:pt idx="7">
                  <c:v>Výroba nealkoholických nápojov</c:v>
                </c:pt>
              </c:strCache>
            </c:strRef>
          </c:cat>
          <c:val>
            <c:numRef>
              <c:f>'Graf B6_1'!$Q$10:$Q$17</c:f>
              <c:numCache>
                <c:formatCode>0</c:formatCode>
                <c:ptCount val="8"/>
                <c:pt idx="0">
                  <c:v>8131.85442278762</c:v>
                </c:pt>
                <c:pt idx="1">
                  <c:v>5041.8699991046324</c:v>
                </c:pt>
                <c:pt idx="2">
                  <c:v>3824.4403349593958</c:v>
                </c:pt>
                <c:pt idx="3">
                  <c:v>3695.7509378979717</c:v>
                </c:pt>
                <c:pt idx="4">
                  <c:v>4617.8715437815408</c:v>
                </c:pt>
                <c:pt idx="5">
                  <c:v>2853.8</c:v>
                </c:pt>
                <c:pt idx="6">
                  <c:v>1976.991722906163</c:v>
                </c:pt>
                <c:pt idx="7">
                  <c:v>2686.200386476462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8-4585-9E38-6E4262E644F3}"/>
            </c:ext>
          </c:extLst>
        </c:ser>
        <c:ser>
          <c:idx val="0"/>
          <c:order val="2"/>
          <c:tx>
            <c:strRef>
              <c:f>'Graf B6_1'!$R$8</c:f>
              <c:strCache>
                <c:ptCount val="1"/>
                <c:pt idx="0">
                  <c:v>HHI 2023</c:v>
                </c:pt>
              </c:strCache>
            </c:strRef>
          </c:tx>
          <c:spPr>
            <a:solidFill>
              <a:srgbClr val="0990A7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7319310906250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A8-4585-9E38-6E4262E644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B6_1'!$M$10:$M$17</c:f>
              <c:strCache>
                <c:ptCount val="8"/>
                <c:pt idx="0">
                  <c:v>Výroba škrobu a škrobových výrobkov</c:v>
                </c:pt>
                <c:pt idx="1">
                  <c:v>Výroba cukru</c:v>
                </c:pt>
                <c:pt idx="2">
                  <c:v>Výroba piva</c:v>
                </c:pt>
                <c:pt idx="3">
                  <c:v>Výroba kakaa, čokolády a cukroviniek</c:v>
                </c:pt>
                <c:pt idx="4">
                  <c:v>Výroba suchárov, trvanlivého pečiva</c:v>
                </c:pt>
                <c:pt idx="5">
                  <c:v>Výroba olejov a tukov</c:v>
                </c:pt>
                <c:pt idx="6">
                  <c:v>Destilovanie úprava a miešanie alkoholu</c:v>
                </c:pt>
                <c:pt idx="7">
                  <c:v>Výroba nealkoholických nápojov</c:v>
                </c:pt>
              </c:strCache>
            </c:strRef>
          </c:cat>
          <c:val>
            <c:numRef>
              <c:f>'Graf B6_1'!$R$10:$R$17</c:f>
              <c:numCache>
                <c:formatCode>0</c:formatCode>
                <c:ptCount val="8"/>
                <c:pt idx="0">
                  <c:v>9832.8701741307996</c:v>
                </c:pt>
                <c:pt idx="1">
                  <c:v>5587.3814006122129</c:v>
                </c:pt>
                <c:pt idx="2">
                  <c:v>4185.5014488834495</c:v>
                </c:pt>
                <c:pt idx="3">
                  <c:v>4052.9267834801421</c:v>
                </c:pt>
                <c:pt idx="4">
                  <c:v>3628.16365439627</c:v>
                </c:pt>
                <c:pt idx="5">
                  <c:v>3563</c:v>
                </c:pt>
                <c:pt idx="6">
                  <c:v>3475.9940578903211</c:v>
                </c:pt>
                <c:pt idx="7">
                  <c:v>3124.8297138595663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8-4585-9E38-6E4262E64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463520"/>
        <c:axId val="1179463104"/>
      </c:barChart>
      <c:barChart>
        <c:barDir val="col"/>
        <c:grouping val="clustered"/>
        <c:varyColors val="0"/>
        <c:ser>
          <c:idx val="3"/>
          <c:order val="1"/>
          <c:tx>
            <c:strRef>
              <c:f>'Graf B6_1'!$S$8</c:f>
              <c:strCache>
                <c:ptCount val="1"/>
                <c:pt idx="0">
                  <c:v>HHI-IA 2014</c:v>
                </c:pt>
              </c:strCache>
            </c:strRef>
          </c:tx>
          <c:spPr>
            <a:solidFill>
              <a:srgbClr val="94D4E8"/>
            </a:solidFill>
            <a:ln>
              <a:noFill/>
            </a:ln>
            <a:effectLst/>
          </c:spPr>
          <c:invertIfNegative val="0"/>
          <c:cat>
            <c:strRef>
              <c:f>'Graf B6_1'!$M$10:$M$17</c:f>
              <c:strCache>
                <c:ptCount val="8"/>
                <c:pt idx="0">
                  <c:v>Výroba škrobu a škrobových výrobkov</c:v>
                </c:pt>
                <c:pt idx="1">
                  <c:v>Výroba cukru</c:v>
                </c:pt>
                <c:pt idx="2">
                  <c:v>Výroba piva</c:v>
                </c:pt>
                <c:pt idx="3">
                  <c:v>Výroba kakaa, čokolády a cukroviniek</c:v>
                </c:pt>
                <c:pt idx="4">
                  <c:v>Výroba suchárov, trvanlivého pečiva</c:v>
                </c:pt>
                <c:pt idx="5">
                  <c:v>Výroba olejov a tukov</c:v>
                </c:pt>
                <c:pt idx="6">
                  <c:v>Destilovanie úprava a miešanie alkoholu</c:v>
                </c:pt>
                <c:pt idx="7">
                  <c:v>Výroba nealkoholických nápojov</c:v>
                </c:pt>
              </c:strCache>
            </c:strRef>
          </c:cat>
          <c:val>
            <c:numRef>
              <c:f>'Graf B6_1'!$S$10:$S$17</c:f>
              <c:numCache>
                <c:formatCode>0</c:formatCode>
                <c:ptCount val="8"/>
                <c:pt idx="0">
                  <c:v>7758.779597095313</c:v>
                </c:pt>
                <c:pt idx="1">
                  <c:v>3863.632554090183</c:v>
                </c:pt>
                <c:pt idx="2">
                  <c:v>3158.9792400837277</c:v>
                </c:pt>
                <c:pt idx="3">
                  <c:v>1191.5331382452755</c:v>
                </c:pt>
                <c:pt idx="4">
                  <c:v>2398.9143216241796</c:v>
                </c:pt>
                <c:pt idx="5">
                  <c:v>1384.0193627495737</c:v>
                </c:pt>
                <c:pt idx="6">
                  <c:v>1143.5609422159214</c:v>
                </c:pt>
                <c:pt idx="7">
                  <c:v>1758.2825884287315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A8-4585-9E38-6E4262E644F3}"/>
            </c:ext>
          </c:extLst>
        </c:ser>
        <c:ser>
          <c:idx val="1"/>
          <c:order val="3"/>
          <c:tx>
            <c:strRef>
              <c:f>'Graf B6_1'!$T$8</c:f>
              <c:strCache>
                <c:ptCount val="1"/>
                <c:pt idx="0">
                  <c:v>HHI-IA 2023</c:v>
                </c:pt>
              </c:strCache>
            </c:strRef>
          </c:tx>
          <c:spPr>
            <a:solidFill>
              <a:srgbClr val="0990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B6_1'!$M$10:$M$17</c:f>
              <c:strCache>
                <c:ptCount val="8"/>
                <c:pt idx="0">
                  <c:v>Výroba škrobu a škrobových výrobkov</c:v>
                </c:pt>
                <c:pt idx="1">
                  <c:v>Výroba cukru</c:v>
                </c:pt>
                <c:pt idx="2">
                  <c:v>Výroba piva</c:v>
                </c:pt>
                <c:pt idx="3">
                  <c:v>Výroba kakaa, čokolády a cukroviniek</c:v>
                </c:pt>
                <c:pt idx="4">
                  <c:v>Výroba suchárov, trvanlivého pečiva</c:v>
                </c:pt>
                <c:pt idx="5">
                  <c:v>Výroba olejov a tukov</c:v>
                </c:pt>
                <c:pt idx="6">
                  <c:v>Destilovanie úprava a miešanie alkoholu</c:v>
                </c:pt>
                <c:pt idx="7">
                  <c:v>Výroba nealkoholických nápojov</c:v>
                </c:pt>
              </c:strCache>
            </c:strRef>
          </c:cat>
          <c:val>
            <c:numRef>
              <c:f>'Graf B6_1'!$T$10:$T$17</c:f>
              <c:numCache>
                <c:formatCode>0</c:formatCode>
                <c:ptCount val="8"/>
                <c:pt idx="0">
                  <c:v>8580.1057773079065</c:v>
                </c:pt>
                <c:pt idx="1">
                  <c:v>3837.1943042517082</c:v>
                </c:pt>
                <c:pt idx="2">
                  <c:v>3325.9317899286357</c:v>
                </c:pt>
                <c:pt idx="3">
                  <c:v>1423.5694709237539</c:v>
                </c:pt>
                <c:pt idx="4">
                  <c:v>1640.4339973343479</c:v>
                </c:pt>
                <c:pt idx="5">
                  <c:v>2418.9872876975492</c:v>
                </c:pt>
                <c:pt idx="6">
                  <c:v>1709.702276490083</c:v>
                </c:pt>
                <c:pt idx="7">
                  <c:v>1396.2794722677856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A8-4585-9E38-6E4262E64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464352"/>
        <c:axId val="1179471840"/>
      </c:barChart>
      <c:valAx>
        <c:axId val="117946310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179463520"/>
        <c:crosses val="autoZero"/>
        <c:crossBetween val="between"/>
        <c:majorUnit val="2500"/>
      </c:valAx>
      <c:catAx>
        <c:axId val="11794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179463104"/>
        <c:crosses val="autoZero"/>
        <c:auto val="1"/>
        <c:lblAlgn val="ctr"/>
        <c:lblOffset val="100"/>
        <c:noMultiLvlLbl val="0"/>
      </c:catAx>
      <c:valAx>
        <c:axId val="1179471840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1179464352"/>
        <c:crosses val="max"/>
        <c:crossBetween val="between"/>
      </c:valAx>
      <c:catAx>
        <c:axId val="117946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47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715874543860843"/>
          <c:y val="0.90812083342500716"/>
          <c:w val="0.72234855690021538"/>
          <c:h val="6.7386787419418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88821718782277E-2"/>
          <c:y val="5.2497222222222223E-2"/>
          <c:w val="0.88296018659855613"/>
          <c:h val="0.7056510416666667"/>
        </c:manualLayout>
      </c:layout>
      <c:lineChart>
        <c:grouping val="standard"/>
        <c:varyColors val="0"/>
        <c:ser>
          <c:idx val="3"/>
          <c:order val="0"/>
          <c:tx>
            <c:strRef>
              <c:f>'Graf B7_1'!$M$11</c:f>
              <c:strCache>
                <c:ptCount val="1"/>
                <c:pt idx="0">
                  <c:v>Nitriansky kraj</c:v>
                </c:pt>
              </c:strCache>
            </c:strRef>
          </c:tx>
          <c:spPr>
            <a:ln w="28575" cap="rnd">
              <a:solidFill>
                <a:srgbClr val="06606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249826388888888E-2"/>
                  <c:y val="-5.248680555555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4B-420F-8BC7-E38F7DDDB593}"/>
                </c:ext>
              </c:extLst>
            </c:dLbl>
            <c:dLbl>
              <c:idx val="9"/>
              <c:layout>
                <c:manualLayout>
                  <c:x val="-2.8663368055555555E-2"/>
                  <c:y val="-4.8077083333333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4B-420F-8BC7-E38F7DDDB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B7_1'!$N$11:$W$11</c:f>
              <c:numCache>
                <c:formatCode>0</c:formatCode>
                <c:ptCount val="10"/>
                <c:pt idx="0">
                  <c:v>4807.8916015625</c:v>
                </c:pt>
                <c:pt idx="1">
                  <c:v>4256.16796875</c:v>
                </c:pt>
                <c:pt idx="2">
                  <c:v>4132.80517578125</c:v>
                </c:pt>
                <c:pt idx="3">
                  <c:v>4081.906982421875</c:v>
                </c:pt>
                <c:pt idx="4">
                  <c:v>4199.11767578125</c:v>
                </c:pt>
                <c:pt idx="5">
                  <c:v>3497.159423828125</c:v>
                </c:pt>
                <c:pt idx="6">
                  <c:v>3249.699462890625</c:v>
                </c:pt>
                <c:pt idx="7">
                  <c:v>3269.61962890625</c:v>
                </c:pt>
                <c:pt idx="8">
                  <c:v>3737.979248046875</c:v>
                </c:pt>
                <c:pt idx="9">
                  <c:v>3345.2451171875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4B-420F-8BC7-E38F7DDDB593}"/>
            </c:ext>
          </c:extLst>
        </c:ser>
        <c:ser>
          <c:idx val="5"/>
          <c:order val="1"/>
          <c:tx>
            <c:strRef>
              <c:f>'Graf B7_1'!$M$13</c:f>
              <c:strCache>
                <c:ptCount val="1"/>
                <c:pt idx="0">
                  <c:v>Trenčiansky kraj</c:v>
                </c:pt>
              </c:strCache>
            </c:strRef>
          </c:tx>
          <c:spPr>
            <a:ln w="28575" cap="rnd">
              <a:solidFill>
                <a:srgbClr val="07788B"/>
              </a:solidFill>
              <a:round/>
            </a:ln>
            <a:effectLst/>
          </c:spPr>
          <c:marker>
            <c:symbol val="none"/>
          </c:marker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B7_1'!$N$13:$W$13</c:f>
              <c:numCache>
                <c:formatCode>0</c:formatCode>
                <c:ptCount val="10"/>
                <c:pt idx="0">
                  <c:v>1148.026123046875</c:v>
                </c:pt>
                <c:pt idx="1">
                  <c:v>1294.6702880859375</c:v>
                </c:pt>
                <c:pt idx="2">
                  <c:v>1253.8291015625</c:v>
                </c:pt>
                <c:pt idx="3">
                  <c:v>1464.2440185546875</c:v>
                </c:pt>
                <c:pt idx="4">
                  <c:v>1799.8568115234375</c:v>
                </c:pt>
                <c:pt idx="5">
                  <c:v>1666.3665771484375</c:v>
                </c:pt>
                <c:pt idx="6">
                  <c:v>2051.511474609375</c:v>
                </c:pt>
                <c:pt idx="7">
                  <c:v>1978.859619140625</c:v>
                </c:pt>
                <c:pt idx="8">
                  <c:v>2322.730224609375</c:v>
                </c:pt>
                <c:pt idx="9">
                  <c:v>2393.26611328125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4B-420F-8BC7-E38F7DDDB593}"/>
            </c:ext>
          </c:extLst>
        </c:ser>
        <c:ser>
          <c:idx val="2"/>
          <c:order val="2"/>
          <c:tx>
            <c:strRef>
              <c:f>'Graf B7_1'!$M$10</c:f>
              <c:strCache>
                <c:ptCount val="1"/>
                <c:pt idx="0">
                  <c:v>Košický kraj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B7_1'!$N$10:$W$10</c:f>
              <c:numCache>
                <c:formatCode>0</c:formatCode>
                <c:ptCount val="10"/>
                <c:pt idx="0">
                  <c:v>2319.3896484375</c:v>
                </c:pt>
                <c:pt idx="1">
                  <c:v>2375.2568359375</c:v>
                </c:pt>
                <c:pt idx="2">
                  <c:v>2366.8994140625</c:v>
                </c:pt>
                <c:pt idx="3">
                  <c:v>2017.671875</c:v>
                </c:pt>
                <c:pt idx="4">
                  <c:v>2106.395263671875</c:v>
                </c:pt>
                <c:pt idx="5">
                  <c:v>2160.684814453125</c:v>
                </c:pt>
                <c:pt idx="6">
                  <c:v>2107.0087890625</c:v>
                </c:pt>
                <c:pt idx="7">
                  <c:v>2207.14501953125</c:v>
                </c:pt>
                <c:pt idx="8">
                  <c:v>2525.09423828125</c:v>
                </c:pt>
                <c:pt idx="9">
                  <c:v>2364.9052734375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B-420F-8BC7-E38F7DDDB593}"/>
            </c:ext>
          </c:extLst>
        </c:ser>
        <c:ser>
          <c:idx val="7"/>
          <c:order val="3"/>
          <c:tx>
            <c:strRef>
              <c:f>'Graf B7_1'!$M$15</c:f>
              <c:strCache>
                <c:ptCount val="1"/>
                <c:pt idx="0">
                  <c:v>Žilinský kraj</c:v>
                </c:pt>
              </c:strCache>
            </c:strRef>
          </c:tx>
          <c:spPr>
            <a:ln w="28575" cap="rnd">
              <a:solidFill>
                <a:srgbClr val="0BAAC5"/>
              </a:solidFill>
              <a:round/>
            </a:ln>
            <a:effectLst/>
          </c:spPr>
          <c:marker>
            <c:symbol val="none"/>
          </c:marker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B7_1'!$N$15:$W$15</c:f>
              <c:numCache>
                <c:formatCode>0</c:formatCode>
                <c:ptCount val="10"/>
                <c:pt idx="0">
                  <c:v>1250.91943359375</c:v>
                </c:pt>
                <c:pt idx="1">
                  <c:v>1245.9871826171875</c:v>
                </c:pt>
                <c:pt idx="2">
                  <c:v>1297.1102294921875</c:v>
                </c:pt>
                <c:pt idx="3">
                  <c:v>1378.7841796875</c:v>
                </c:pt>
                <c:pt idx="4">
                  <c:v>1370.1209716796875</c:v>
                </c:pt>
                <c:pt idx="5">
                  <c:v>1341.24951171875</c:v>
                </c:pt>
                <c:pt idx="6">
                  <c:v>1369.2158203125</c:v>
                </c:pt>
                <c:pt idx="7">
                  <c:v>1294.25</c:v>
                </c:pt>
                <c:pt idx="8">
                  <c:v>1275.370849609375</c:v>
                </c:pt>
                <c:pt idx="9">
                  <c:v>1322.4658203125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4B-420F-8BC7-E38F7DDDB593}"/>
            </c:ext>
          </c:extLst>
        </c:ser>
        <c:ser>
          <c:idx val="4"/>
          <c:order val="4"/>
          <c:tx>
            <c:strRef>
              <c:f>'Graf B7_1'!$M$12</c:f>
              <c:strCache>
                <c:ptCount val="1"/>
                <c:pt idx="0">
                  <c:v>Prešovský kraj</c:v>
                </c:pt>
              </c:strCache>
            </c:strRef>
          </c:tx>
          <c:spPr>
            <a:ln w="28575" cap="rnd">
              <a:solidFill>
                <a:srgbClr val="72CBEE"/>
              </a:solidFill>
              <a:round/>
            </a:ln>
            <a:effectLst/>
          </c:spPr>
          <c:marker>
            <c:symbol val="none"/>
          </c:marker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B7_1'!$N$12:$W$12</c:f>
              <c:numCache>
                <c:formatCode>0</c:formatCode>
                <c:ptCount val="10"/>
                <c:pt idx="0">
                  <c:v>1563.5943603515625</c:v>
                </c:pt>
                <c:pt idx="1">
                  <c:v>1570.8590087890625</c:v>
                </c:pt>
                <c:pt idx="2">
                  <c:v>1558.4537353515625</c:v>
                </c:pt>
                <c:pt idx="3">
                  <c:v>1445.8179931640625</c:v>
                </c:pt>
                <c:pt idx="4">
                  <c:v>1441.761962890625</c:v>
                </c:pt>
                <c:pt idx="5">
                  <c:v>1351.6600341796875</c:v>
                </c:pt>
                <c:pt idx="6">
                  <c:v>1293.8638916015625</c:v>
                </c:pt>
                <c:pt idx="7">
                  <c:v>1182.9013671875</c:v>
                </c:pt>
                <c:pt idx="8">
                  <c:v>1122.52880859375</c:v>
                </c:pt>
                <c:pt idx="9">
                  <c:v>1070.032470703125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4B-420F-8BC7-E38F7DDDB593}"/>
            </c:ext>
          </c:extLst>
        </c:ser>
        <c:ser>
          <c:idx val="6"/>
          <c:order val="5"/>
          <c:tx>
            <c:strRef>
              <c:f>'Graf B7_1'!$M$14</c:f>
              <c:strCache>
                <c:ptCount val="1"/>
                <c:pt idx="0">
                  <c:v>Trnavský kraj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B7_1'!$N$14:$W$14</c:f>
              <c:numCache>
                <c:formatCode>0</c:formatCode>
                <c:ptCount val="10"/>
                <c:pt idx="0">
                  <c:v>3063.945556640625</c:v>
                </c:pt>
                <c:pt idx="1">
                  <c:v>2665.657470703125</c:v>
                </c:pt>
                <c:pt idx="2">
                  <c:v>2537.294921875</c:v>
                </c:pt>
                <c:pt idx="3">
                  <c:v>2699.9658203125</c:v>
                </c:pt>
                <c:pt idx="4">
                  <c:v>2304.72900390625</c:v>
                </c:pt>
                <c:pt idx="5">
                  <c:v>2194.493896484375</c:v>
                </c:pt>
                <c:pt idx="6">
                  <c:v>1888.0341796875</c:v>
                </c:pt>
                <c:pt idx="7">
                  <c:v>2083.355224609375</c:v>
                </c:pt>
                <c:pt idx="8">
                  <c:v>2631.564697265625</c:v>
                </c:pt>
                <c:pt idx="9">
                  <c:v>1051.3988037109375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4B-420F-8BC7-E38F7DDDB593}"/>
            </c:ext>
          </c:extLst>
        </c:ser>
        <c:ser>
          <c:idx val="1"/>
          <c:order val="6"/>
          <c:tx>
            <c:strRef>
              <c:f>'Graf B7_1'!$M$9</c:f>
              <c:strCache>
                <c:ptCount val="1"/>
                <c:pt idx="0">
                  <c:v>Bratislavský kraj</c:v>
                </c:pt>
              </c:strCache>
            </c:strRef>
          </c:tx>
          <c:spPr>
            <a:ln w="28575" cap="rnd">
              <a:solidFill>
                <a:srgbClr val="79E5F7"/>
              </a:solidFill>
              <a:round/>
            </a:ln>
            <a:effectLst/>
          </c:spPr>
          <c:marker>
            <c:symbol val="none"/>
          </c:marker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B7_1'!$N$9:$W$9</c:f>
              <c:numCache>
                <c:formatCode>0</c:formatCode>
                <c:ptCount val="10"/>
                <c:pt idx="0">
                  <c:v>1960.98681640625</c:v>
                </c:pt>
                <c:pt idx="1">
                  <c:v>1937.26611328125</c:v>
                </c:pt>
                <c:pt idx="2">
                  <c:v>1944.1614990234375</c:v>
                </c:pt>
                <c:pt idx="3">
                  <c:v>1854.71923828125</c:v>
                </c:pt>
                <c:pt idx="4">
                  <c:v>981.4384765625</c:v>
                </c:pt>
                <c:pt idx="5">
                  <c:v>1008.118408203125</c:v>
                </c:pt>
                <c:pt idx="6">
                  <c:v>1179.742431640625</c:v>
                </c:pt>
                <c:pt idx="7">
                  <c:v>899.36920166015625</c:v>
                </c:pt>
                <c:pt idx="8">
                  <c:v>751.01239013671875</c:v>
                </c:pt>
                <c:pt idx="9">
                  <c:v>718.477294921875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B-420F-8BC7-E38F7DDDB593}"/>
            </c:ext>
          </c:extLst>
        </c:ser>
        <c:ser>
          <c:idx val="0"/>
          <c:order val="7"/>
          <c:tx>
            <c:strRef>
              <c:f>'Graf B7_1'!$M$8</c:f>
              <c:strCache>
                <c:ptCount val="1"/>
                <c:pt idx="0">
                  <c:v>Banskobystrický kraj</c:v>
                </c:pt>
              </c:strCache>
            </c:strRef>
          </c:tx>
          <c:spPr>
            <a:ln w="28575" cap="rnd">
              <a:solidFill>
                <a:srgbClr val="CAF4F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565451388888899E-2"/>
                  <c:y val="3.1297916666666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4B-420F-8BC7-E38F7DDDB593}"/>
                </c:ext>
              </c:extLst>
            </c:dLbl>
            <c:dLbl>
              <c:idx val="9"/>
              <c:layout>
                <c:manualLayout>
                  <c:x val="-3.1347743055555717E-2"/>
                  <c:y val="2.68881944444444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4B-420F-8BC7-E38F7DDDB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B7_1'!$N$7:$W$7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B7_1'!$N$8:$W$8</c:f>
              <c:numCache>
                <c:formatCode>0</c:formatCode>
                <c:ptCount val="10"/>
                <c:pt idx="0">
                  <c:v>643.37347412109375</c:v>
                </c:pt>
                <c:pt idx="1">
                  <c:v>717.3245849609375</c:v>
                </c:pt>
                <c:pt idx="2">
                  <c:v>700.21630859375</c:v>
                </c:pt>
                <c:pt idx="3">
                  <c:v>781.74627685546875</c:v>
                </c:pt>
                <c:pt idx="4">
                  <c:v>830.4312744140625</c:v>
                </c:pt>
                <c:pt idx="5">
                  <c:v>759.83306884765625</c:v>
                </c:pt>
                <c:pt idx="6">
                  <c:v>772.30255126953125</c:v>
                </c:pt>
                <c:pt idx="7">
                  <c:v>772.8760986328125</c:v>
                </c:pt>
                <c:pt idx="8">
                  <c:v>711.17498779296875</c:v>
                </c:pt>
                <c:pt idx="9">
                  <c:v>624.27777099609375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B-420F-8BC7-E38F7DDD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7E6E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24993324970713E-3"/>
          <c:y val="0.85878402777777774"/>
          <c:w val="0.98455745814882567"/>
          <c:h val="0.1149864583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r>
              <a:rPr lang="sk-SK" b="1"/>
              <a:t>Obdobie </a:t>
            </a:r>
          </a:p>
          <a:p>
            <a:pPr>
              <a:defRPr b="1"/>
            </a:pPr>
            <a:r>
              <a:rPr lang="sk-SK" b="1"/>
              <a:t>vysokej inflácie</a:t>
            </a:r>
          </a:p>
        </c:rich>
      </c:tx>
      <c:layout>
        <c:manualLayout>
          <c:xMode val="edge"/>
          <c:yMode val="edge"/>
          <c:x val="0.70639886174511568"/>
          <c:y val="0.6879166714032816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8315819187499002E-2"/>
          <c:y val="3.7107081954324023E-2"/>
          <c:w val="0.88065891595331547"/>
          <c:h val="0.81662291666666664"/>
        </c:manualLayout>
      </c:layout>
      <c:barChart>
        <c:barDir val="col"/>
        <c:grouping val="stacked"/>
        <c:varyColors val="0"/>
        <c:ser>
          <c:idx val="6"/>
          <c:order val="1"/>
          <c:tx>
            <c:v>Hranica</c:v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invertIfNegative val="0"/>
          <c:cat>
            <c:numRef>
              <c:f>'Graf 36'!$N$9:$X$9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'Graf 36'!$N$29:$X$29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100000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F-4572-908C-5598DCF28F3C}"/>
            </c:ext>
          </c:extLst>
        </c:ser>
        <c:ser>
          <c:idx val="5"/>
          <c:order val="0"/>
          <c:tx>
            <c:v>Hranica</c:v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invertIfNegative val="0"/>
          <c:cat>
            <c:numRef>
              <c:f>'Graf 36'!$N$9:$X$9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'Graf 36'!$N$28:$X$28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-100000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3F-4572-908C-5598DCF28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59465872"/>
        <c:axId val="1359456304"/>
        <c:extLst/>
      </c:barChart>
      <c:scatterChart>
        <c:scatterStyle val="lineMarker"/>
        <c:varyColors val="0"/>
        <c:ser>
          <c:idx val="11"/>
          <c:order val="2"/>
          <c:tx>
            <c:strRef>
              <c:f>'Graf 36'!$M$10</c:f>
              <c:strCache>
                <c:ptCount val="1"/>
                <c:pt idx="0">
                  <c:v>Poľnohospodárstvo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square"/>
            <c:size val="5"/>
            <c:spPr>
              <a:noFill/>
              <a:ln w="28575">
                <a:solidFill>
                  <a:srgbClr val="06606F"/>
                </a:solidFill>
              </a:ln>
              <a:effectLst/>
            </c:spPr>
          </c:marker>
          <c:yVal>
            <c:numRef>
              <c:f>'Graf 36'!$N$10:$X$10</c:f>
              <c:numCache>
                <c:formatCode>0.00%</c:formatCode>
                <c:ptCount val="11"/>
                <c:pt idx="0">
                  <c:v>3.8639911157109845E-2</c:v>
                </c:pt>
                <c:pt idx="1">
                  <c:v>1.0554794450169826E-2</c:v>
                </c:pt>
                <c:pt idx="2">
                  <c:v>2.0897062024771224E-2</c:v>
                </c:pt>
                <c:pt idx="3">
                  <c:v>5.5517349393745488E-2</c:v>
                </c:pt>
                <c:pt idx="4">
                  <c:v>4.6719023645929871E-2</c:v>
                </c:pt>
                <c:pt idx="5">
                  <c:v>3.3467729578203334E-2</c:v>
                </c:pt>
                <c:pt idx="6">
                  <c:v>2.4796706700407234E-2</c:v>
                </c:pt>
                <c:pt idx="7">
                  <c:v>7.2986884112812261E-2</c:v>
                </c:pt>
                <c:pt idx="8">
                  <c:v>0.11647791820265588</c:v>
                </c:pt>
                <c:pt idx="9">
                  <c:v>4.7862988498082473E-2</c:v>
                </c:pt>
                <c:pt idx="10">
                  <c:v>3.7056816322850988E-2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3F-4572-908C-5598DCF28F3C}"/>
            </c:ext>
          </c:extLst>
        </c:ser>
        <c:ser>
          <c:idx val="13"/>
          <c:order val="3"/>
          <c:tx>
            <c:strRef>
              <c:f>'Graf 36'!$M$11</c:f>
              <c:strCache>
                <c:ptCount val="1"/>
                <c:pt idx="0">
                  <c:v>Výroba potravín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0CC0DF"/>
                </a:solidFill>
              </a:ln>
              <a:effectLst/>
            </c:spPr>
          </c:marker>
          <c:yVal>
            <c:numRef>
              <c:f>'Graf 36'!$N$11:$X$11</c:f>
              <c:numCache>
                <c:formatCode>0.00%</c:formatCode>
                <c:ptCount val="11"/>
                <c:pt idx="0">
                  <c:v>2.2777752601110545E-2</c:v>
                </c:pt>
                <c:pt idx="1">
                  <c:v>1.5743958281059449E-2</c:v>
                </c:pt>
                <c:pt idx="2">
                  <c:v>2.3761502785058158E-2</c:v>
                </c:pt>
                <c:pt idx="3">
                  <c:v>1.4786628757677802E-2</c:v>
                </c:pt>
                <c:pt idx="4">
                  <c:v>2.002555103802528E-2</c:v>
                </c:pt>
                <c:pt idx="5">
                  <c:v>1.9056336321852756E-2</c:v>
                </c:pt>
                <c:pt idx="6">
                  <c:v>2.9241594929605937E-2</c:v>
                </c:pt>
                <c:pt idx="7">
                  <c:v>2.5764888829660295E-2</c:v>
                </c:pt>
                <c:pt idx="8">
                  <c:v>3.097084350914266E-2</c:v>
                </c:pt>
                <c:pt idx="9">
                  <c:v>4.7168739892973897E-2</c:v>
                </c:pt>
                <c:pt idx="10">
                  <c:v>4.3319445914208089E-2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3F-4572-908C-5598DCF28F3C}"/>
            </c:ext>
          </c:extLst>
        </c:ser>
        <c:ser>
          <c:idx val="12"/>
          <c:order val="4"/>
          <c:tx>
            <c:strRef>
              <c:f>'Graf 36'!$M$12</c:f>
              <c:strCache>
                <c:ptCount val="1"/>
                <c:pt idx="0">
                  <c:v>Výroba nápojov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noFill/>
              <a:ln w="28575">
                <a:solidFill>
                  <a:srgbClr val="0990A7"/>
                </a:solidFill>
              </a:ln>
              <a:effectLst/>
            </c:spPr>
          </c:marker>
          <c:yVal>
            <c:numRef>
              <c:f>'Graf 36'!$N$12:$X$12</c:f>
              <c:numCache>
                <c:formatCode>0.00%</c:formatCode>
                <c:ptCount val="11"/>
                <c:pt idx="0">
                  <c:v>6.2831746766192714E-2</c:v>
                </c:pt>
                <c:pt idx="1">
                  <c:v>6.2012477061280616E-2</c:v>
                </c:pt>
                <c:pt idx="2">
                  <c:v>6.9703328140829274E-2</c:v>
                </c:pt>
                <c:pt idx="3">
                  <c:v>6.1264047477784654E-2</c:v>
                </c:pt>
                <c:pt idx="4">
                  <c:v>7.6002505841952492E-2</c:v>
                </c:pt>
                <c:pt idx="5">
                  <c:v>8.0465469128712969E-2</c:v>
                </c:pt>
                <c:pt idx="6">
                  <c:v>5.9231932163500596E-2</c:v>
                </c:pt>
                <c:pt idx="7">
                  <c:v>5.9631965758311346E-2</c:v>
                </c:pt>
                <c:pt idx="8">
                  <c:v>4.8762842567609446E-2</c:v>
                </c:pt>
                <c:pt idx="9">
                  <c:v>5.4373578372217457E-2</c:v>
                </c:pt>
                <c:pt idx="10">
                  <c:v>6.9821238450409662E-2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3F-4572-908C-5598DCF28F3C}"/>
            </c:ext>
          </c:extLst>
        </c:ser>
        <c:ser>
          <c:idx val="14"/>
          <c:order val="5"/>
          <c:tx>
            <c:strRef>
              <c:f>'Graf 36'!$M$13</c:f>
              <c:strCache>
                <c:ptCount val="1"/>
                <c:pt idx="0">
                  <c:v>Veľkoobchod</c:v>
                </c:pt>
              </c:strCache>
            </c:strRef>
          </c:tx>
          <c:spPr>
            <a:ln w="25400" cap="rnd">
              <a:solidFill>
                <a:srgbClr val="0BAAC5"/>
              </a:solidFill>
              <a:prstDash val="sysDash"/>
              <a:round/>
            </a:ln>
            <a:effectLst/>
          </c:spPr>
          <c:marker>
            <c:symbol val="none"/>
          </c:marker>
          <c:yVal>
            <c:numRef>
              <c:f>'Graf 36'!$N$13:$X$13</c:f>
              <c:numCache>
                <c:formatCode>0.00%</c:formatCode>
                <c:ptCount val="11"/>
                <c:pt idx="0">
                  <c:v>1.4869471112584036E-2</c:v>
                </c:pt>
                <c:pt idx="1">
                  <c:v>1.4335921692901802E-2</c:v>
                </c:pt>
                <c:pt idx="2">
                  <c:v>1.7078087551969535E-2</c:v>
                </c:pt>
                <c:pt idx="3">
                  <c:v>1.7931670867253998E-2</c:v>
                </c:pt>
                <c:pt idx="4">
                  <c:v>1.4742988307741572E-2</c:v>
                </c:pt>
                <c:pt idx="5">
                  <c:v>1.7888523314640279E-2</c:v>
                </c:pt>
                <c:pt idx="6">
                  <c:v>2.2570160737972855E-2</c:v>
                </c:pt>
                <c:pt idx="7">
                  <c:v>1.8026822075202509E-2</c:v>
                </c:pt>
                <c:pt idx="8">
                  <c:v>2.4539083737917119E-2</c:v>
                </c:pt>
                <c:pt idx="9">
                  <c:v>2.3265564597501801E-2</c:v>
                </c:pt>
                <c:pt idx="10">
                  <c:v>2.9577372447641269E-2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3F-4572-908C-5598DCF28F3C}"/>
            </c:ext>
          </c:extLst>
        </c:ser>
        <c:ser>
          <c:idx val="15"/>
          <c:order val="6"/>
          <c:tx>
            <c:strRef>
              <c:f>'Graf 36'!$M$14</c:f>
              <c:strCache>
                <c:ptCount val="1"/>
                <c:pt idx="0">
                  <c:v>Maloobchod</c:v>
                </c:pt>
              </c:strCache>
            </c:strRef>
          </c:tx>
          <c:spPr>
            <a:ln w="25400" cap="rnd">
              <a:solidFill>
                <a:srgbClr val="79E5F7"/>
              </a:solidFill>
              <a:prstDash val="solid"/>
              <a:round/>
            </a:ln>
            <a:effectLst/>
          </c:spPr>
          <c:marker>
            <c:symbol val="none"/>
          </c:marker>
          <c:yVal>
            <c:numRef>
              <c:f>'Graf 36'!$N$14:$X$14</c:f>
              <c:numCache>
                <c:formatCode>0.00%</c:formatCode>
                <c:ptCount val="11"/>
                <c:pt idx="0">
                  <c:v>1.162998457997097E-2</c:v>
                </c:pt>
                <c:pt idx="1">
                  <c:v>4.2026108570518569E-2</c:v>
                </c:pt>
                <c:pt idx="2">
                  <c:v>3.2461666841362667E-2</c:v>
                </c:pt>
                <c:pt idx="3">
                  <c:v>4.2466921756697314E-2</c:v>
                </c:pt>
                <c:pt idx="4">
                  <c:v>3.3600618191347319E-2</c:v>
                </c:pt>
                <c:pt idx="5">
                  <c:v>3.2732839863576189E-2</c:v>
                </c:pt>
                <c:pt idx="6">
                  <c:v>3.8516463394771286E-2</c:v>
                </c:pt>
                <c:pt idx="7">
                  <c:v>4.5935668258192966E-2</c:v>
                </c:pt>
                <c:pt idx="8">
                  <c:v>4.2236037838110072E-2</c:v>
                </c:pt>
                <c:pt idx="9">
                  <c:v>4.5231404251692496E-2</c:v>
                </c:pt>
                <c:pt idx="10">
                  <c:v>3.1641514473323473E-2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03F-4572-908C-5598DCF28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scatter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rgbClr val="44546A">
                <a:lumMod val="60000"/>
                <a:lumOff val="40000"/>
              </a:srgb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0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1500000000000000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At val="1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5739083906340667E-2"/>
          <c:y val="0.93696180555555553"/>
          <c:w val="0.96632124082290682"/>
          <c:h val="5.4218888888888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53240721174717E-2"/>
          <c:y val="3.8227167886770962E-2"/>
          <c:w val="0.72962339825591649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hrubá marža</c:v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3.0865413776216724E-2"/>
                  <c:y val="-0.176388888888888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1E-4D02-95A7-93FB1F2AC8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1E-4D02-95A7-93FB1F2AC8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1E-4D02-95A7-93FB1F2AC8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1E-4D02-95A7-93FB1F2AC8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E-4D02-95A7-93FB1F2AC8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1E-4D02-95A7-93FB1F2AC8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E-4D02-95A7-93FB1F2AC8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E-4D02-95A7-93FB1F2AC8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1E-4D02-95A7-93FB1F2AC8C4}"/>
                </c:ext>
              </c:extLst>
            </c:dLbl>
            <c:dLbl>
              <c:idx val="9"/>
              <c:layout>
                <c:manualLayout>
                  <c:x val="-3.0865413776216724E-2"/>
                  <c:y val="-0.224895833333333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1E-4D02-95A7-93FB1F2AC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37'!$O$9:$X$9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37'!$O$10:$X$10</c:f>
              <c:numCache>
                <c:formatCode>0.00%</c:formatCode>
                <c:ptCount val="10"/>
                <c:pt idx="0">
                  <c:v>0.20204325026460135</c:v>
                </c:pt>
                <c:pt idx="1">
                  <c:v>0.17764294549555093</c:v>
                </c:pt>
                <c:pt idx="2">
                  <c:v>0.19534778608077866</c:v>
                </c:pt>
                <c:pt idx="3">
                  <c:v>0.20333410152269621</c:v>
                </c:pt>
                <c:pt idx="4">
                  <c:v>0.21139160460630202</c:v>
                </c:pt>
                <c:pt idx="5">
                  <c:v>0.19863245036826985</c:v>
                </c:pt>
                <c:pt idx="6">
                  <c:v>0.21434694235681481</c:v>
                </c:pt>
                <c:pt idx="7">
                  <c:v>0.22660846078848593</c:v>
                </c:pt>
                <c:pt idx="8">
                  <c:v>0.23261977848527979</c:v>
                </c:pt>
                <c:pt idx="9">
                  <c:v>0.19541512160314115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F8-4111-8287-D56DF7134C00}"/>
            </c:ext>
          </c:extLst>
        </c:ser>
        <c:ser>
          <c:idx val="9"/>
          <c:order val="7"/>
          <c:tx>
            <c:v>Priemerná zisková marža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37'!$O$9:$X$9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37'!$O$14:$X$14</c:f>
              <c:numCache>
                <c:formatCode>0.00%</c:formatCode>
                <c:ptCount val="10"/>
                <c:pt idx="0">
                  <c:v>3.8639911157109845E-2</c:v>
                </c:pt>
                <c:pt idx="1">
                  <c:v>1.0554794450169826E-2</c:v>
                </c:pt>
                <c:pt idx="2">
                  <c:v>2.0897062024771224E-2</c:v>
                </c:pt>
                <c:pt idx="3">
                  <c:v>5.5517349393745488E-2</c:v>
                </c:pt>
                <c:pt idx="4">
                  <c:v>4.6719023645929871E-2</c:v>
                </c:pt>
                <c:pt idx="5">
                  <c:v>3.3467729578203334E-2</c:v>
                </c:pt>
                <c:pt idx="6">
                  <c:v>2.4796706700407234E-2</c:v>
                </c:pt>
                <c:pt idx="7">
                  <c:v>7.2986884112812261E-2</c:v>
                </c:pt>
                <c:pt idx="8">
                  <c:v>0.11647791820265588</c:v>
                </c:pt>
                <c:pt idx="9">
                  <c:v>4.7862988498082473E-2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F8-4111-8287-D56DF713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Hrubá marža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37'!$O$9:$X$9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37'!$O$11:$X$11</c:f>
              <c:numCache>
                <c:formatCode>0.00%</c:formatCode>
                <c:ptCount val="10"/>
                <c:pt idx="0">
                  <c:v>8.1308580812324796E-2</c:v>
                </c:pt>
                <c:pt idx="1">
                  <c:v>8.8607021519445564E-2</c:v>
                </c:pt>
                <c:pt idx="2">
                  <c:v>0.10717274573932607</c:v>
                </c:pt>
                <c:pt idx="3">
                  <c:v>0.10494552224341469</c:v>
                </c:pt>
                <c:pt idx="4">
                  <c:v>0.12530834066060761</c:v>
                </c:pt>
                <c:pt idx="5">
                  <c:v>9.9926674172468047E-2</c:v>
                </c:pt>
                <c:pt idx="6">
                  <c:v>0.13233387957611525</c:v>
                </c:pt>
                <c:pt idx="7">
                  <c:v>0.15622657163093465</c:v>
                </c:pt>
                <c:pt idx="8">
                  <c:v>0.15395079761703415</c:v>
                </c:pt>
                <c:pt idx="9">
                  <c:v>0.11003045825431887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F8-4111-8287-D56DF7134C00}"/>
            </c:ext>
          </c:extLst>
        </c:ser>
        <c:ser>
          <c:idx val="2"/>
          <c:order val="1"/>
          <c:tx>
            <c:v>Hrubá marža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37'!$O$9:$X$9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37'!$O$12:$X$12</c:f>
              <c:numCache>
                <c:formatCode>0.00%</c:formatCode>
                <c:ptCount val="10"/>
                <c:pt idx="0">
                  <c:v>0.2242910813796935</c:v>
                </c:pt>
                <c:pt idx="1">
                  <c:v>0.18799947972603775</c:v>
                </c:pt>
                <c:pt idx="2">
                  <c:v>0.21573852131674381</c:v>
                </c:pt>
                <c:pt idx="3">
                  <c:v>0.21190471785857859</c:v>
                </c:pt>
                <c:pt idx="4">
                  <c:v>0.22931741553350668</c:v>
                </c:pt>
                <c:pt idx="5">
                  <c:v>0.20532600804115136</c:v>
                </c:pt>
                <c:pt idx="6">
                  <c:v>0.2292491499443271</c:v>
                </c:pt>
                <c:pt idx="7">
                  <c:v>0.25207882026139583</c:v>
                </c:pt>
                <c:pt idx="8">
                  <c:v>0.27226562446182606</c:v>
                </c:pt>
                <c:pt idx="9">
                  <c:v>0.20789268109295073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EF8-4111-8287-D56DF7134C00}"/>
            </c:ext>
          </c:extLst>
        </c:ser>
        <c:ser>
          <c:idx val="3"/>
          <c:order val="2"/>
          <c:tx>
            <c:v>Hrubá marža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37'!$O$9:$X$9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37'!$O$13:$X$13</c:f>
              <c:numCache>
                <c:formatCode>0.00%</c:formatCode>
                <c:ptCount val="10"/>
                <c:pt idx="0">
                  <c:v>0.27969263252695964</c:v>
                </c:pt>
                <c:pt idx="1">
                  <c:v>0.24896038906361781</c:v>
                </c:pt>
                <c:pt idx="2">
                  <c:v>0.24056473942933551</c:v>
                </c:pt>
                <c:pt idx="3">
                  <c:v>0.28068758563514756</c:v>
                </c:pt>
                <c:pt idx="4">
                  <c:v>0.25798489189645868</c:v>
                </c:pt>
                <c:pt idx="5">
                  <c:v>0.27878579366171535</c:v>
                </c:pt>
                <c:pt idx="6">
                  <c:v>0.26590590864055552</c:v>
                </c:pt>
                <c:pt idx="7">
                  <c:v>0.25147503306682412</c:v>
                </c:pt>
                <c:pt idx="8">
                  <c:v>0.23611449857201858</c:v>
                </c:pt>
                <c:pt idx="9">
                  <c:v>0.25492170460727726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EF8-4111-8287-D56DF713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Zisková marža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37'!$O$15:$X$15</c:f>
              <c:numCache>
                <c:formatCode>0.00%</c:formatCode>
                <c:ptCount val="10"/>
                <c:pt idx="0">
                  <c:v>1.0236430019827542E-2</c:v>
                </c:pt>
                <c:pt idx="1">
                  <c:v>-2.4525362022297568E-3</c:v>
                </c:pt>
                <c:pt idx="2">
                  <c:v>-3.0360953860712438E-2</c:v>
                </c:pt>
                <c:pt idx="3">
                  <c:v>2.0174668258438784E-2</c:v>
                </c:pt>
                <c:pt idx="4">
                  <c:v>2.6821694589459495E-2</c:v>
                </c:pt>
                <c:pt idx="5">
                  <c:v>-1.359679116979381E-3</c:v>
                </c:pt>
                <c:pt idx="6">
                  <c:v>-1.1929302882088182E-3</c:v>
                </c:pt>
                <c:pt idx="7">
                  <c:v>7.2271027516095501E-2</c:v>
                </c:pt>
                <c:pt idx="8">
                  <c:v>9.8844334149504998E-2</c:v>
                </c:pt>
                <c:pt idx="9">
                  <c:v>2.5421257290722574E-2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EF8-4111-8287-D56DF7134C00}"/>
            </c:ext>
          </c:extLst>
        </c:ser>
        <c:ser>
          <c:idx val="7"/>
          <c:order val="5"/>
          <c:tx>
            <c:v>Zisková marža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37'!$O$16:$X$16</c:f>
              <c:numCache>
                <c:formatCode>0.00%</c:formatCode>
                <c:ptCount val="10"/>
                <c:pt idx="0">
                  <c:v>3.8589669375705134E-2</c:v>
                </c:pt>
                <c:pt idx="1">
                  <c:v>-5.283481958952045E-3</c:v>
                </c:pt>
                <c:pt idx="2">
                  <c:v>2.9499586613427387E-2</c:v>
                </c:pt>
                <c:pt idx="3">
                  <c:v>4.9036384889825695E-2</c:v>
                </c:pt>
                <c:pt idx="4">
                  <c:v>4.2518691570806184E-2</c:v>
                </c:pt>
                <c:pt idx="5">
                  <c:v>2.3242082822020484E-2</c:v>
                </c:pt>
                <c:pt idx="6">
                  <c:v>2.1196912085306708E-2</c:v>
                </c:pt>
                <c:pt idx="7">
                  <c:v>7.654410943772269E-2</c:v>
                </c:pt>
                <c:pt idx="8">
                  <c:v>0.12592493520677936</c:v>
                </c:pt>
                <c:pt idx="9">
                  <c:v>4.1360308854441932E-2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EF8-4111-8287-D56DF7134C00}"/>
            </c:ext>
          </c:extLst>
        </c:ser>
        <c:ser>
          <c:idx val="8"/>
          <c:order val="6"/>
          <c:tx>
            <c:v>Zisková marža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50000"/>
                </a:srgbClr>
              </a:solidFill>
              <a:ln w="25400">
                <a:solidFill>
                  <a:srgbClr val="F65959">
                    <a:lumMod val="50000"/>
                  </a:srgbClr>
                </a:solidFill>
              </a:ln>
              <a:effectLst/>
            </c:spPr>
          </c:marker>
          <c:yVal>
            <c:numRef>
              <c:f>'Graf 37'!$O$17:$X$17</c:f>
              <c:numCache>
                <c:formatCode>0.00%</c:formatCode>
                <c:ptCount val="10"/>
                <c:pt idx="0">
                  <c:v>6.8437382445714581E-2</c:v>
                </c:pt>
                <c:pt idx="1">
                  <c:v>5.7813115320063405E-2</c:v>
                </c:pt>
                <c:pt idx="2">
                  <c:v>5.3589025303747456E-2</c:v>
                </c:pt>
                <c:pt idx="3">
                  <c:v>0.10174740789931826</c:v>
                </c:pt>
                <c:pt idx="4">
                  <c:v>7.3432255391699036E-2</c:v>
                </c:pt>
                <c:pt idx="5">
                  <c:v>8.6048675357700333E-2</c:v>
                </c:pt>
                <c:pt idx="6">
                  <c:v>5.7722751419041186E-2</c:v>
                </c:pt>
                <c:pt idx="7">
                  <c:v>6.6571979286726757E-2</c:v>
                </c:pt>
                <c:pt idx="8">
                  <c:v>0.11619656127303279</c:v>
                </c:pt>
                <c:pt idx="9">
                  <c:v>8.2467813143763904E-2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EF8-4111-8287-D56DF713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19732271622124"/>
          <c:y val="6.9120201193695732E-2"/>
          <c:w val="0.18151073802038456"/>
          <c:h val="0.900692941053190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53251924826335E-2"/>
          <c:y val="3.8227167886770962E-2"/>
          <c:w val="0.7296233510376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hrubá marža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2.2048611111111113E-2"/>
                  <c:y val="-0.286631944444444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7-46D5-A0D5-B55DD73F3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7-46D5-A0D5-B55DD73F3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87-46D5-A0D5-B55DD73F3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7-46D5-A0D5-B55DD73F3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87-46D5-A0D5-B55DD73F3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7-46D5-A0D5-B55DD73F3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87-46D5-A0D5-B55DD73F3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7-46D5-A0D5-B55DD73F3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6D5-A0D5-B55DD73F3779}"/>
                </c:ext>
              </c:extLst>
            </c:dLbl>
            <c:dLbl>
              <c:idx val="9"/>
              <c:layout>
                <c:manualLayout>
                  <c:x val="-2.6458333333333334E-2"/>
                  <c:y val="-0.339548611111111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87-46D5-A0D5-B55DD73F37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37'!$O$29:$X$29</c:f>
              <c:numCache>
                <c:formatCode>0.00%</c:formatCode>
                <c:ptCount val="10"/>
                <c:pt idx="0">
                  <c:v>0.16445161428203492</c:v>
                </c:pt>
                <c:pt idx="1">
                  <c:v>0.17544223716374566</c:v>
                </c:pt>
                <c:pt idx="2">
                  <c:v>0.18884529804635924</c:v>
                </c:pt>
                <c:pt idx="3">
                  <c:v>0.18424440004229131</c:v>
                </c:pt>
                <c:pt idx="4">
                  <c:v>0.192959312176645</c:v>
                </c:pt>
                <c:pt idx="5">
                  <c:v>0.20100323747092066</c:v>
                </c:pt>
                <c:pt idx="6">
                  <c:v>0.2183383628470475</c:v>
                </c:pt>
                <c:pt idx="7">
                  <c:v>0.21537416329572412</c:v>
                </c:pt>
                <c:pt idx="8">
                  <c:v>0.19711207910561218</c:v>
                </c:pt>
                <c:pt idx="9">
                  <c:v>0.20667449259306755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F5-40CB-9067-69525E10DEC5}"/>
            </c:ext>
          </c:extLst>
        </c:ser>
        <c:ser>
          <c:idx val="9"/>
          <c:order val="7"/>
          <c:tx>
            <c:v>Priemerná zisková marža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37'!$O$28:$X$28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37'!$O$33:$X$33</c:f>
              <c:numCache>
                <c:formatCode>0.00%</c:formatCode>
                <c:ptCount val="10"/>
                <c:pt idx="0">
                  <c:v>2.2777752601110545E-2</c:v>
                </c:pt>
                <c:pt idx="1">
                  <c:v>1.5743958281059449E-2</c:v>
                </c:pt>
                <c:pt idx="2">
                  <c:v>2.3761502785058158E-2</c:v>
                </c:pt>
                <c:pt idx="3">
                  <c:v>1.4786628757677802E-2</c:v>
                </c:pt>
                <c:pt idx="4">
                  <c:v>2.002555103802528E-2</c:v>
                </c:pt>
                <c:pt idx="5">
                  <c:v>1.9056336321852756E-2</c:v>
                </c:pt>
                <c:pt idx="6">
                  <c:v>2.9241594929605937E-2</c:v>
                </c:pt>
                <c:pt idx="7">
                  <c:v>2.5764888829660295E-2</c:v>
                </c:pt>
                <c:pt idx="8">
                  <c:v>3.097084350914266E-2</c:v>
                </c:pt>
                <c:pt idx="9">
                  <c:v>4.7168739892973897E-2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F5-40CB-9067-69525E10D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Hrubá marža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37'!$O$30:$X$30</c:f>
              <c:numCache>
                <c:formatCode>0.00%</c:formatCode>
                <c:ptCount val="10"/>
                <c:pt idx="0">
                  <c:v>0.21620702144689954</c:v>
                </c:pt>
                <c:pt idx="1">
                  <c:v>0.23418439490684514</c:v>
                </c:pt>
                <c:pt idx="2">
                  <c:v>0.22691133129525001</c:v>
                </c:pt>
                <c:pt idx="3">
                  <c:v>0.24245421442766857</c:v>
                </c:pt>
                <c:pt idx="4">
                  <c:v>0.25085553323019838</c:v>
                </c:pt>
                <c:pt idx="5">
                  <c:v>0.2533756917664779</c:v>
                </c:pt>
                <c:pt idx="6">
                  <c:v>0.2671836482062192</c:v>
                </c:pt>
                <c:pt idx="7">
                  <c:v>0.27251173840630138</c:v>
                </c:pt>
                <c:pt idx="8">
                  <c:v>0.25301840137501141</c:v>
                </c:pt>
                <c:pt idx="9">
                  <c:v>0.25713107853416456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F5-40CB-9067-69525E10DEC5}"/>
            </c:ext>
          </c:extLst>
        </c:ser>
        <c:ser>
          <c:idx val="2"/>
          <c:order val="1"/>
          <c:tx>
            <c:v>Hrubá marža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37'!$O$28:$X$28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37'!$O$31:$X$31</c:f>
              <c:numCache>
                <c:formatCode>0.00%</c:formatCode>
                <c:ptCount val="10"/>
                <c:pt idx="0">
                  <c:v>0.14258015231468765</c:v>
                </c:pt>
                <c:pt idx="1">
                  <c:v>0.1526663535327121</c:v>
                </c:pt>
                <c:pt idx="2">
                  <c:v>0.16775734821673627</c:v>
                </c:pt>
                <c:pt idx="3">
                  <c:v>0.15593746322796898</c:v>
                </c:pt>
                <c:pt idx="4">
                  <c:v>0.16833879195292098</c:v>
                </c:pt>
                <c:pt idx="5">
                  <c:v>0.17774937171116087</c:v>
                </c:pt>
                <c:pt idx="6">
                  <c:v>0.19798990957161985</c:v>
                </c:pt>
                <c:pt idx="7">
                  <c:v>0.20010001424639079</c:v>
                </c:pt>
                <c:pt idx="8">
                  <c:v>0.17294354709867399</c:v>
                </c:pt>
                <c:pt idx="9">
                  <c:v>0.18306084902920294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8F5-40CB-9067-69525E10DEC5}"/>
            </c:ext>
          </c:extLst>
        </c:ser>
        <c:ser>
          <c:idx val="3"/>
          <c:order val="2"/>
          <c:tx>
            <c:v>Hrubá marža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37'!$O$32:$X$32</c:f>
              <c:numCache>
                <c:formatCode>0.00%</c:formatCode>
                <c:ptCount val="10"/>
                <c:pt idx="0">
                  <c:v>0.15860306569099794</c:v>
                </c:pt>
                <c:pt idx="1">
                  <c:v>0.1636368009427307</c:v>
                </c:pt>
                <c:pt idx="2">
                  <c:v>0.19071031353146639</c:v>
                </c:pt>
                <c:pt idx="3">
                  <c:v>0.18187759980492357</c:v>
                </c:pt>
                <c:pt idx="4">
                  <c:v>0.18366787912702856</c:v>
                </c:pt>
                <c:pt idx="5">
                  <c:v>0.19117976367983372</c:v>
                </c:pt>
                <c:pt idx="6">
                  <c:v>0.20420015778430126</c:v>
                </c:pt>
                <c:pt idx="7">
                  <c:v>0.18782606345308744</c:v>
                </c:pt>
                <c:pt idx="8">
                  <c:v>0.19076476969074743</c:v>
                </c:pt>
                <c:pt idx="9">
                  <c:v>0.20160291182956308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8F5-40CB-9067-69525E10D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Zisková marža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37'!$O$34:$X$34</c:f>
              <c:numCache>
                <c:formatCode>0.00%</c:formatCode>
                <c:ptCount val="10"/>
                <c:pt idx="0">
                  <c:v>2.1118081594688767E-2</c:v>
                </c:pt>
                <c:pt idx="1">
                  <c:v>9.6074794588022481E-4</c:v>
                </c:pt>
                <c:pt idx="2">
                  <c:v>5.0114464376452969E-3</c:v>
                </c:pt>
                <c:pt idx="3">
                  <c:v>1.1279115337486706E-2</c:v>
                </c:pt>
                <c:pt idx="4">
                  <c:v>1.4104623579360815E-2</c:v>
                </c:pt>
                <c:pt idx="5">
                  <c:v>2.1084625569993035E-2</c:v>
                </c:pt>
                <c:pt idx="6">
                  <c:v>2.8502514011058667E-2</c:v>
                </c:pt>
                <c:pt idx="7">
                  <c:v>2.6617870988204829E-2</c:v>
                </c:pt>
                <c:pt idx="8">
                  <c:v>2.3634418470039019E-2</c:v>
                </c:pt>
                <c:pt idx="9">
                  <c:v>4.5158622904055853E-2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8F5-40CB-9067-69525E10DEC5}"/>
            </c:ext>
          </c:extLst>
        </c:ser>
        <c:ser>
          <c:idx val="7"/>
          <c:order val="5"/>
          <c:tx>
            <c:v>Zisková marža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37'!$O$35:$X$35</c:f>
              <c:numCache>
                <c:formatCode>0.00%</c:formatCode>
                <c:ptCount val="10"/>
                <c:pt idx="0">
                  <c:v>1.705625305902295E-2</c:v>
                </c:pt>
                <c:pt idx="1">
                  <c:v>1.5586105585413575E-2</c:v>
                </c:pt>
                <c:pt idx="2">
                  <c:v>2.723794964425811E-2</c:v>
                </c:pt>
                <c:pt idx="3">
                  <c:v>7.5371639371045575E-3</c:v>
                </c:pt>
                <c:pt idx="4">
                  <c:v>2.2028324280436478E-2</c:v>
                </c:pt>
                <c:pt idx="5">
                  <c:v>1.7771776373239088E-2</c:v>
                </c:pt>
                <c:pt idx="6">
                  <c:v>2.6747839351652494E-2</c:v>
                </c:pt>
                <c:pt idx="7">
                  <c:v>3.316900749241098E-2</c:v>
                </c:pt>
                <c:pt idx="8">
                  <c:v>2.2970171904770919E-2</c:v>
                </c:pt>
                <c:pt idx="9">
                  <c:v>4.123286939576741E-2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8F5-40CB-9067-69525E10DEC5}"/>
            </c:ext>
          </c:extLst>
        </c:ser>
        <c:ser>
          <c:idx val="8"/>
          <c:order val="6"/>
          <c:tx>
            <c:v>Zisková marža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37'!$O$36:$X$36</c:f>
              <c:numCache>
                <c:formatCode>0.00%</c:formatCode>
                <c:ptCount val="10"/>
                <c:pt idx="0">
                  <c:v>3.3813520960731244E-2</c:v>
                </c:pt>
                <c:pt idx="1">
                  <c:v>2.8556980543101337E-2</c:v>
                </c:pt>
                <c:pt idx="2">
                  <c:v>3.5109250422889253E-2</c:v>
                </c:pt>
                <c:pt idx="3">
                  <c:v>3.1166070194906432E-2</c:v>
                </c:pt>
                <c:pt idx="4">
                  <c:v>2.2018595753914322E-2</c:v>
                </c:pt>
                <c:pt idx="5">
                  <c:v>1.9449531342941202E-2</c:v>
                </c:pt>
                <c:pt idx="6">
                  <c:v>3.4866338085365503E-2</c:v>
                </c:pt>
                <c:pt idx="7">
                  <c:v>1.0956955271457545E-2</c:v>
                </c:pt>
                <c:pt idx="8">
                  <c:v>5.271723669221088E-2</c:v>
                </c:pt>
                <c:pt idx="9">
                  <c:v>6.2171813148369226E-2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8F5-40CB-9067-69525E10D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41527777777777"/>
          <c:y val="3.7843402777777771E-2"/>
          <c:w val="0.17929285564470485"/>
          <c:h val="0.94239518791922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21527777777792E-2"/>
          <c:y val="4.2826736111111117E-2"/>
          <c:w val="0.90528836805555557"/>
          <c:h val="0.65351682391052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6'!$N$5:$N$7</c:f>
              <c:strCache>
                <c:ptCount val="3"/>
                <c:pt idx="0">
                  <c:v>Pôvodná cenová hladina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2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975-47D2-8DF3-E53976B642AA}"/>
              </c:ext>
            </c:extLst>
          </c:dPt>
          <c:dLbls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5-47D2-8DF3-E53976B642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6'!$M$8:$M$34</c:f>
              <c:strCache>
                <c:ptCount val="27"/>
                <c:pt idx="0">
                  <c:v>Luxembursko</c:v>
                </c:pt>
                <c:pt idx="1">
                  <c:v>Dánsko</c:v>
                </c:pt>
                <c:pt idx="2">
                  <c:v>Írsko</c:v>
                </c:pt>
                <c:pt idx="3">
                  <c:v>Fínsko</c:v>
                </c:pt>
                <c:pt idx="4">
                  <c:v>Rakúsko</c:v>
                </c:pt>
                <c:pt idx="5">
                  <c:v>Malta</c:v>
                </c:pt>
                <c:pt idx="6">
                  <c:v>Francúzsko</c:v>
                </c:pt>
                <c:pt idx="7">
                  <c:v>Estónsko</c:v>
                </c:pt>
                <c:pt idx="8">
                  <c:v>Švédsko</c:v>
                </c:pt>
                <c:pt idx="9">
                  <c:v>Lotyšsko</c:v>
                </c:pt>
                <c:pt idx="10">
                  <c:v>Belgicko</c:v>
                </c:pt>
                <c:pt idx="11">
                  <c:v>Cyprus</c:v>
                </c:pt>
                <c:pt idx="12">
                  <c:v>Litva</c:v>
                </c:pt>
                <c:pt idx="13">
                  <c:v>Grécko</c:v>
                </c:pt>
                <c:pt idx="14">
                  <c:v>Nemecko</c:v>
                </c:pt>
                <c:pt idx="15">
                  <c:v>Portugalsko</c:v>
                </c:pt>
                <c:pt idx="16">
                  <c:v>Chorvátsko</c:v>
                </c:pt>
                <c:pt idx="17">
                  <c:v>Taliansko</c:v>
                </c:pt>
                <c:pt idx="18">
                  <c:v>Slovinsko</c:v>
                </c:pt>
                <c:pt idx="19">
                  <c:v>Holandsko</c:v>
                </c:pt>
                <c:pt idx="20">
                  <c:v>Maďarsko</c:v>
                </c:pt>
                <c:pt idx="21">
                  <c:v>Česko</c:v>
                </c:pt>
                <c:pt idx="22">
                  <c:v>Španielsko</c:v>
                </c:pt>
                <c:pt idx="23">
                  <c:v>Bulharsko</c:v>
                </c:pt>
                <c:pt idx="24">
                  <c:v>Poľsko</c:v>
                </c:pt>
                <c:pt idx="25">
                  <c:v>Slovensko</c:v>
                </c:pt>
                <c:pt idx="26">
                  <c:v>Rumunsko</c:v>
                </c:pt>
              </c:strCache>
            </c:strRef>
          </c:cat>
          <c:val>
            <c:numRef>
              <c:f>'Graf 6'!$N$8:$N$34</c:f>
              <c:numCache>
                <c:formatCode>General</c:formatCode>
                <c:ptCount val="27"/>
                <c:pt idx="0">
                  <c:v>118.9</c:v>
                </c:pt>
                <c:pt idx="1">
                  <c:v>116.4</c:v>
                </c:pt>
                <c:pt idx="2">
                  <c:v>113.1</c:v>
                </c:pt>
                <c:pt idx="3">
                  <c:v>110.4</c:v>
                </c:pt>
                <c:pt idx="4">
                  <c:v>105.7</c:v>
                </c:pt>
                <c:pt idx="5">
                  <c:v>115.7</c:v>
                </c:pt>
                <c:pt idx="6">
                  <c:v>106.7</c:v>
                </c:pt>
                <c:pt idx="7">
                  <c:v>109.3</c:v>
                </c:pt>
                <c:pt idx="8">
                  <c:v>105.3</c:v>
                </c:pt>
                <c:pt idx="9">
                  <c:v>106.8</c:v>
                </c:pt>
                <c:pt idx="10">
                  <c:v>105.6</c:v>
                </c:pt>
                <c:pt idx="11">
                  <c:v>104.2</c:v>
                </c:pt>
                <c:pt idx="12">
                  <c:v>101.3</c:v>
                </c:pt>
                <c:pt idx="13">
                  <c:v>105.7</c:v>
                </c:pt>
                <c:pt idx="14">
                  <c:v>106.2</c:v>
                </c:pt>
                <c:pt idx="15">
                  <c:v>101.8</c:v>
                </c:pt>
                <c:pt idx="16">
                  <c:v>101.7</c:v>
                </c:pt>
                <c:pt idx="17">
                  <c:v>102.3</c:v>
                </c:pt>
                <c:pt idx="18">
                  <c:v>100.6</c:v>
                </c:pt>
                <c:pt idx="19">
                  <c:v>97.3</c:v>
                </c:pt>
                <c:pt idx="20">
                  <c:v>100.9</c:v>
                </c:pt>
                <c:pt idx="21">
                  <c:v>99.1</c:v>
                </c:pt>
                <c:pt idx="22">
                  <c:v>98.4</c:v>
                </c:pt>
                <c:pt idx="23">
                  <c:v>77.5</c:v>
                </c:pt>
                <c:pt idx="24">
                  <c:v>88.3</c:v>
                </c:pt>
                <c:pt idx="25">
                  <c:v>106.7</c:v>
                </c:pt>
                <c:pt idx="26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A58-A9F3-6E165FEDA370}"/>
            </c:ext>
          </c:extLst>
        </c:ser>
        <c:ser>
          <c:idx val="1"/>
          <c:order val="1"/>
          <c:tx>
            <c:strRef>
              <c:f>'Graf 6'!$O$5:$O$7</c:f>
              <c:strCache>
                <c:ptCount val="3"/>
                <c:pt idx="0">
                  <c:v>Revízia údajov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5-47D2-8DF3-E53976B642AA}"/>
              </c:ext>
            </c:extLst>
          </c:dPt>
          <c:dLbls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5-47D2-8DF3-E53976B642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6'!$M$8:$M$34</c:f>
              <c:strCache>
                <c:ptCount val="27"/>
                <c:pt idx="0">
                  <c:v>Luxembursko</c:v>
                </c:pt>
                <c:pt idx="1">
                  <c:v>Dánsko</c:v>
                </c:pt>
                <c:pt idx="2">
                  <c:v>Írsko</c:v>
                </c:pt>
                <c:pt idx="3">
                  <c:v>Fínsko</c:v>
                </c:pt>
                <c:pt idx="4">
                  <c:v>Rakúsko</c:v>
                </c:pt>
                <c:pt idx="5">
                  <c:v>Malta</c:v>
                </c:pt>
                <c:pt idx="6">
                  <c:v>Francúzsko</c:v>
                </c:pt>
                <c:pt idx="7">
                  <c:v>Estónsko</c:v>
                </c:pt>
                <c:pt idx="8">
                  <c:v>Švédsko</c:v>
                </c:pt>
                <c:pt idx="9">
                  <c:v>Lotyšsko</c:v>
                </c:pt>
                <c:pt idx="10">
                  <c:v>Belgicko</c:v>
                </c:pt>
                <c:pt idx="11">
                  <c:v>Cyprus</c:v>
                </c:pt>
                <c:pt idx="12">
                  <c:v>Litva</c:v>
                </c:pt>
                <c:pt idx="13">
                  <c:v>Grécko</c:v>
                </c:pt>
                <c:pt idx="14">
                  <c:v>Nemecko</c:v>
                </c:pt>
                <c:pt idx="15">
                  <c:v>Portugalsko</c:v>
                </c:pt>
                <c:pt idx="16">
                  <c:v>Chorvátsko</c:v>
                </c:pt>
                <c:pt idx="17">
                  <c:v>Taliansko</c:v>
                </c:pt>
                <c:pt idx="18">
                  <c:v>Slovinsko</c:v>
                </c:pt>
                <c:pt idx="19">
                  <c:v>Holandsko</c:v>
                </c:pt>
                <c:pt idx="20">
                  <c:v>Maďarsko</c:v>
                </c:pt>
                <c:pt idx="21">
                  <c:v>Česko</c:v>
                </c:pt>
                <c:pt idx="22">
                  <c:v>Španielsko</c:v>
                </c:pt>
                <c:pt idx="23">
                  <c:v>Bulharsko</c:v>
                </c:pt>
                <c:pt idx="24">
                  <c:v>Poľsko</c:v>
                </c:pt>
                <c:pt idx="25">
                  <c:v>Slovensko</c:v>
                </c:pt>
                <c:pt idx="26">
                  <c:v>Rumunsko</c:v>
                </c:pt>
              </c:strCache>
            </c:strRef>
          </c:cat>
          <c:val>
            <c:numRef>
              <c:f>'Graf 6'!$O$8:$O$34</c:f>
              <c:numCache>
                <c:formatCode>General</c:formatCode>
                <c:ptCount val="27"/>
                <c:pt idx="0">
                  <c:v>124.7</c:v>
                </c:pt>
                <c:pt idx="1">
                  <c:v>122.6</c:v>
                </c:pt>
                <c:pt idx="2">
                  <c:v>114</c:v>
                </c:pt>
                <c:pt idx="3">
                  <c:v>112.4</c:v>
                </c:pt>
                <c:pt idx="4">
                  <c:v>110.4</c:v>
                </c:pt>
                <c:pt idx="5">
                  <c:v>110.1</c:v>
                </c:pt>
                <c:pt idx="6">
                  <c:v>109.6</c:v>
                </c:pt>
                <c:pt idx="7">
                  <c:v>107.1</c:v>
                </c:pt>
                <c:pt idx="8">
                  <c:v>106.5</c:v>
                </c:pt>
                <c:pt idx="9">
                  <c:v>106.3</c:v>
                </c:pt>
                <c:pt idx="10">
                  <c:v>104.1</c:v>
                </c:pt>
                <c:pt idx="11">
                  <c:v>103.9</c:v>
                </c:pt>
                <c:pt idx="12">
                  <c:v>103.6</c:v>
                </c:pt>
                <c:pt idx="13">
                  <c:v>103.3</c:v>
                </c:pt>
                <c:pt idx="14">
                  <c:v>103.2</c:v>
                </c:pt>
                <c:pt idx="15">
                  <c:v>103.1</c:v>
                </c:pt>
                <c:pt idx="16">
                  <c:v>101.8</c:v>
                </c:pt>
                <c:pt idx="17">
                  <c:v>101.5</c:v>
                </c:pt>
                <c:pt idx="18">
                  <c:v>99.9</c:v>
                </c:pt>
                <c:pt idx="19">
                  <c:v>99.4</c:v>
                </c:pt>
                <c:pt idx="20">
                  <c:v>98.6</c:v>
                </c:pt>
                <c:pt idx="21">
                  <c:v>96.5</c:v>
                </c:pt>
                <c:pt idx="22">
                  <c:v>95</c:v>
                </c:pt>
                <c:pt idx="23">
                  <c:v>88.5</c:v>
                </c:pt>
                <c:pt idx="24">
                  <c:v>82.4</c:v>
                </c:pt>
                <c:pt idx="25">
                  <c:v>82.3</c:v>
                </c:pt>
                <c:pt idx="26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D-4A58-A9F3-6E165FEDA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lineChart>
        <c:grouping val="standard"/>
        <c:varyColors val="0"/>
        <c:ser>
          <c:idx val="2"/>
          <c:order val="2"/>
          <c:tx>
            <c:strRef>
              <c:f>'Graf 6'!$P$5:$P$7</c:f>
              <c:strCache>
                <c:ptCount val="3"/>
                <c:pt idx="0">
                  <c:v>Priemer EÚ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6'!$M$8:$M$34</c:f>
              <c:strCache>
                <c:ptCount val="27"/>
                <c:pt idx="0">
                  <c:v>Luxembursko</c:v>
                </c:pt>
                <c:pt idx="1">
                  <c:v>Dánsko</c:v>
                </c:pt>
                <c:pt idx="2">
                  <c:v>Írsko</c:v>
                </c:pt>
                <c:pt idx="3">
                  <c:v>Fínsko</c:v>
                </c:pt>
                <c:pt idx="4">
                  <c:v>Rakúsko</c:v>
                </c:pt>
                <c:pt idx="5">
                  <c:v>Malta</c:v>
                </c:pt>
                <c:pt idx="6">
                  <c:v>Francúzsko</c:v>
                </c:pt>
                <c:pt idx="7">
                  <c:v>Estónsko</c:v>
                </c:pt>
                <c:pt idx="8">
                  <c:v>Švédsko</c:v>
                </c:pt>
                <c:pt idx="9">
                  <c:v>Lotyšsko</c:v>
                </c:pt>
                <c:pt idx="10">
                  <c:v>Belgicko</c:v>
                </c:pt>
                <c:pt idx="11">
                  <c:v>Cyprus</c:v>
                </c:pt>
                <c:pt idx="12">
                  <c:v>Litva</c:v>
                </c:pt>
                <c:pt idx="13">
                  <c:v>Grécko</c:v>
                </c:pt>
                <c:pt idx="14">
                  <c:v>Nemecko</c:v>
                </c:pt>
                <c:pt idx="15">
                  <c:v>Portugalsko</c:v>
                </c:pt>
                <c:pt idx="16">
                  <c:v>Chorvátsko</c:v>
                </c:pt>
                <c:pt idx="17">
                  <c:v>Taliansko</c:v>
                </c:pt>
                <c:pt idx="18">
                  <c:v>Slovinsko</c:v>
                </c:pt>
                <c:pt idx="19">
                  <c:v>Holandsko</c:v>
                </c:pt>
                <c:pt idx="20">
                  <c:v>Maďarsko</c:v>
                </c:pt>
                <c:pt idx="21">
                  <c:v>Česko</c:v>
                </c:pt>
                <c:pt idx="22">
                  <c:v>Španielsko</c:v>
                </c:pt>
                <c:pt idx="23">
                  <c:v>Bulharsko</c:v>
                </c:pt>
                <c:pt idx="24">
                  <c:v>Poľsko</c:v>
                </c:pt>
                <c:pt idx="25">
                  <c:v>Slovensko</c:v>
                </c:pt>
                <c:pt idx="26">
                  <c:v>Rumunsko</c:v>
                </c:pt>
              </c:strCache>
            </c:strRef>
          </c:cat>
          <c:val>
            <c:numRef>
              <c:f>'Graf 6'!$P$8:$P$34</c:f>
              <c:numCache>
                <c:formatCode>General</c:formatCode>
                <c:ptCount val="2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D-4A58-A9F3-6E165FEDA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45642361111112"/>
          <c:y val="0.90448541666666671"/>
          <c:w val="0.67033975694444448"/>
          <c:h val="6.7270735302231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53251924826335E-2"/>
          <c:y val="3.8227167886770962E-2"/>
          <c:w val="0.7296233510376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hrubá marža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0868055555555555E-2"/>
                  <c:y val="-0.30427083333333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DB-4FCF-8903-07295BDA07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DB-4FCF-8903-07295BDA07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B-4FCF-8903-07295BDA07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B-4FCF-8903-07295BDA07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B-4FCF-8903-07295BDA07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B-4FCF-8903-07295BDA07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B-4FCF-8903-07295BDA07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B-4FCF-8903-07295BDA077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B-4FCF-8903-07295BDA077C}"/>
                </c:ext>
              </c:extLst>
            </c:dLbl>
            <c:dLbl>
              <c:idx val="9"/>
              <c:layout>
                <c:manualLayout>
                  <c:x val="-2.8663194444444606E-2"/>
                  <c:y val="-0.2072569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DB-4FCF-8903-07295BDA077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37'!$O$47:$X$47</c:f>
              <c:numCache>
                <c:formatCode>0.00%</c:formatCode>
                <c:ptCount val="10"/>
                <c:pt idx="0">
                  <c:v>0.23992001986883219</c:v>
                </c:pt>
                <c:pt idx="1">
                  <c:v>0.23978756409614085</c:v>
                </c:pt>
                <c:pt idx="2">
                  <c:v>0.24319046639329833</c:v>
                </c:pt>
                <c:pt idx="3">
                  <c:v>0.25222586890406196</c:v>
                </c:pt>
                <c:pt idx="4">
                  <c:v>0.25899250869195639</c:v>
                </c:pt>
                <c:pt idx="5">
                  <c:v>0.25407286759343889</c:v>
                </c:pt>
                <c:pt idx="6">
                  <c:v>0.25198787282026508</c:v>
                </c:pt>
                <c:pt idx="7">
                  <c:v>0.24134650892890272</c:v>
                </c:pt>
                <c:pt idx="8">
                  <c:v>0.21065717500024891</c:v>
                </c:pt>
                <c:pt idx="9">
                  <c:v>0.21742977392890431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08-43BD-99A0-27885E379422}"/>
            </c:ext>
          </c:extLst>
        </c:ser>
        <c:ser>
          <c:idx val="9"/>
          <c:order val="7"/>
          <c:tx>
            <c:v>Priemerná zisková marža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37'!$O$46:$X$46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37'!$O$51:$X$51</c:f>
              <c:numCache>
                <c:formatCode>0.00%</c:formatCode>
                <c:ptCount val="10"/>
                <c:pt idx="0">
                  <c:v>6.2831746766192714E-2</c:v>
                </c:pt>
                <c:pt idx="1">
                  <c:v>6.2012477061280616E-2</c:v>
                </c:pt>
                <c:pt idx="2">
                  <c:v>6.9703328140829274E-2</c:v>
                </c:pt>
                <c:pt idx="3">
                  <c:v>6.1264047477784654E-2</c:v>
                </c:pt>
                <c:pt idx="4">
                  <c:v>7.6002505841952492E-2</c:v>
                </c:pt>
                <c:pt idx="5">
                  <c:v>8.0465469128712969E-2</c:v>
                </c:pt>
                <c:pt idx="6">
                  <c:v>5.9231932163500596E-2</c:v>
                </c:pt>
                <c:pt idx="7">
                  <c:v>5.9631965758311346E-2</c:v>
                </c:pt>
                <c:pt idx="8">
                  <c:v>4.8762842567609446E-2</c:v>
                </c:pt>
                <c:pt idx="9">
                  <c:v>5.4373578372217457E-2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08-43BD-99A0-27885E37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Hrubá marža p0-p25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37'!$O$46:$X$46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37'!$O$48:$X$48</c:f>
              <c:numCache>
                <c:formatCode>0.00%</c:formatCode>
                <c:ptCount val="10"/>
                <c:pt idx="0">
                  <c:v>0.21274268181272327</c:v>
                </c:pt>
                <c:pt idx="1">
                  <c:v>0.23247548614901456</c:v>
                </c:pt>
                <c:pt idx="2">
                  <c:v>0.23343594429214171</c:v>
                </c:pt>
                <c:pt idx="3">
                  <c:v>0.24123236980467228</c:v>
                </c:pt>
                <c:pt idx="4">
                  <c:v>0.26640217094879892</c:v>
                </c:pt>
                <c:pt idx="5">
                  <c:v>0.26692793455000763</c:v>
                </c:pt>
                <c:pt idx="6">
                  <c:v>0.27089237689826728</c:v>
                </c:pt>
                <c:pt idx="7">
                  <c:v>0.2650927304044941</c:v>
                </c:pt>
                <c:pt idx="8">
                  <c:v>0.24911994646124663</c:v>
                </c:pt>
                <c:pt idx="9">
                  <c:v>0.26099432539003597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408-43BD-99A0-27885E379422}"/>
            </c:ext>
          </c:extLst>
        </c:ser>
        <c:ser>
          <c:idx val="2"/>
          <c:order val="1"/>
          <c:tx>
            <c:v>Hrubá marža p25-p75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37'!$O$49:$X$49</c:f>
              <c:numCache>
                <c:formatCode>0.00%</c:formatCode>
                <c:ptCount val="10"/>
                <c:pt idx="0">
                  <c:v>0.20781721306400411</c:v>
                </c:pt>
                <c:pt idx="1">
                  <c:v>0.20477893204333289</c:v>
                </c:pt>
                <c:pt idx="2">
                  <c:v>0.20729876589851462</c:v>
                </c:pt>
                <c:pt idx="3">
                  <c:v>0.22002721519169818</c:v>
                </c:pt>
                <c:pt idx="4">
                  <c:v>0.19690567739683648</c:v>
                </c:pt>
                <c:pt idx="5">
                  <c:v>0.19315521649187203</c:v>
                </c:pt>
                <c:pt idx="6">
                  <c:v>0.20982209892390255</c:v>
                </c:pt>
                <c:pt idx="7">
                  <c:v>0.1938469993879961</c:v>
                </c:pt>
                <c:pt idx="8">
                  <c:v>0.15724307995620485</c:v>
                </c:pt>
                <c:pt idx="9">
                  <c:v>0.19002162950736989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08-43BD-99A0-27885E379422}"/>
            </c:ext>
          </c:extLst>
        </c:ser>
        <c:ser>
          <c:idx val="3"/>
          <c:order val="2"/>
          <c:tx>
            <c:v>Hrubá marža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37'!$O$50:$X$50</c:f>
              <c:numCache>
                <c:formatCode>0.00%</c:formatCode>
                <c:ptCount val="10"/>
                <c:pt idx="0">
                  <c:v>0.31855239731974005</c:v>
                </c:pt>
                <c:pt idx="1">
                  <c:v>0.30437802947641429</c:v>
                </c:pt>
                <c:pt idx="2">
                  <c:v>0.30482111746734303</c:v>
                </c:pt>
                <c:pt idx="3">
                  <c:v>0.30582885954714073</c:v>
                </c:pt>
                <c:pt idx="4">
                  <c:v>0.32858329855033486</c:v>
                </c:pt>
                <c:pt idx="5">
                  <c:v>0.31866931909777468</c:v>
                </c:pt>
                <c:pt idx="6">
                  <c:v>0.28967797359581654</c:v>
                </c:pt>
                <c:pt idx="7">
                  <c:v>0.28780438123851565</c:v>
                </c:pt>
                <c:pt idx="8">
                  <c:v>0.2630960763030597</c:v>
                </c:pt>
                <c:pt idx="9">
                  <c:v>0.22992189917567363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408-43BD-99A0-27885E37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Zisková marža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37'!$O$52:$X$52</c:f>
              <c:numCache>
                <c:formatCode>0.00%</c:formatCode>
                <c:ptCount val="10"/>
                <c:pt idx="0">
                  <c:v>-2.1472261621512129E-2</c:v>
                </c:pt>
                <c:pt idx="1">
                  <c:v>-1.7687727092745891E-2</c:v>
                </c:pt>
                <c:pt idx="2">
                  <c:v>-7.6562117720478159E-3</c:v>
                </c:pt>
                <c:pt idx="3">
                  <c:v>-2.2139556227094199E-2</c:v>
                </c:pt>
                <c:pt idx="4">
                  <c:v>-1.0907078143716577E-2</c:v>
                </c:pt>
                <c:pt idx="5">
                  <c:v>3.6078611079221881E-3</c:v>
                </c:pt>
                <c:pt idx="6">
                  <c:v>-4.6063165304614465E-3</c:v>
                </c:pt>
                <c:pt idx="7">
                  <c:v>-1.1441702956628358E-2</c:v>
                </c:pt>
                <c:pt idx="8">
                  <c:v>-1.2321763534088551E-2</c:v>
                </c:pt>
                <c:pt idx="9">
                  <c:v>-1.5983290877434827E-2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408-43BD-99A0-27885E379422}"/>
            </c:ext>
          </c:extLst>
        </c:ser>
        <c:ser>
          <c:idx val="7"/>
          <c:order val="5"/>
          <c:tx>
            <c:v>Zisková marža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37'!$O$53:$X$53</c:f>
              <c:numCache>
                <c:formatCode>0.00%</c:formatCode>
                <c:ptCount val="10"/>
                <c:pt idx="0">
                  <c:v>7.7783812147048534E-2</c:v>
                </c:pt>
                <c:pt idx="1">
                  <c:v>6.8654633652711003E-2</c:v>
                </c:pt>
                <c:pt idx="2">
                  <c:v>9.0727450645488483E-2</c:v>
                </c:pt>
                <c:pt idx="3">
                  <c:v>8.5341640642529887E-2</c:v>
                </c:pt>
                <c:pt idx="4">
                  <c:v>7.6053468568392041E-2</c:v>
                </c:pt>
                <c:pt idx="5">
                  <c:v>7.2993532856264254E-2</c:v>
                </c:pt>
                <c:pt idx="6">
                  <c:v>7.7931137559443142E-2</c:v>
                </c:pt>
                <c:pt idx="7">
                  <c:v>6.935092097234731E-2</c:v>
                </c:pt>
                <c:pt idx="8">
                  <c:v>5.107990783635908E-2</c:v>
                </c:pt>
                <c:pt idx="9">
                  <c:v>8.56100451150585E-2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408-43BD-99A0-27885E379422}"/>
            </c:ext>
          </c:extLst>
        </c:ser>
        <c:ser>
          <c:idx val="8"/>
          <c:order val="6"/>
          <c:tx>
            <c:v>Zisková marža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37'!$O$54:$X$54</c:f>
              <c:numCache>
                <c:formatCode>0.00%</c:formatCode>
                <c:ptCount val="10"/>
                <c:pt idx="0">
                  <c:v>0.11172764542670761</c:v>
                </c:pt>
                <c:pt idx="1">
                  <c:v>0.11646950540062101</c:v>
                </c:pt>
                <c:pt idx="2">
                  <c:v>9.8918487087228654E-2</c:v>
                </c:pt>
                <c:pt idx="3">
                  <c:v>0.10587867507005735</c:v>
                </c:pt>
                <c:pt idx="4">
                  <c:v>0.14879873953370559</c:v>
                </c:pt>
                <c:pt idx="5">
                  <c:v>0.1583448455919817</c:v>
                </c:pt>
                <c:pt idx="6">
                  <c:v>8.9859782365933741E-2</c:v>
                </c:pt>
                <c:pt idx="7">
                  <c:v>0.1086650026785486</c:v>
                </c:pt>
                <c:pt idx="8">
                  <c:v>9.5172320154713982E-2</c:v>
                </c:pt>
                <c:pt idx="9">
                  <c:v>5.6407065462090566E-2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408-43BD-99A0-27885E37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21041666666682"/>
          <c:y val="3.3433680555555553E-2"/>
          <c:w val="0.17929285564470485"/>
          <c:h val="0.94239518791922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53251924826335E-2"/>
          <c:y val="3.8227167886770962E-2"/>
          <c:w val="0.7296233510376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hrubá marža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2.4253472222222211E-2"/>
                  <c:y val="-0.27340277777777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E0-4098-82FE-03D247F464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E0-4098-82FE-03D247F464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E0-4098-82FE-03D247F464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E0-4098-82FE-03D247F464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E0-4098-82FE-03D247F464B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0-4098-82FE-03D247F464B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E0-4098-82FE-03D247F464B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E0-4098-82FE-03D247F464B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E0-4098-82FE-03D247F464BD}"/>
                </c:ext>
              </c:extLst>
            </c:dLbl>
            <c:dLbl>
              <c:idx val="9"/>
              <c:layout>
                <c:manualLayout>
                  <c:x val="-2.2048611111111113E-2"/>
                  <c:y val="-0.26458333333333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E0-4098-82FE-03D247F464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37'!$O$65:$X$65</c:f>
              <c:numCache>
                <c:formatCode>0.00%</c:formatCode>
                <c:ptCount val="10"/>
                <c:pt idx="0">
                  <c:v>6.5677830961117817E-2</c:v>
                </c:pt>
                <c:pt idx="1">
                  <c:v>6.7906879678811205E-2</c:v>
                </c:pt>
                <c:pt idx="2">
                  <c:v>7.0526065484210657E-2</c:v>
                </c:pt>
                <c:pt idx="3">
                  <c:v>7.3934743682455173E-2</c:v>
                </c:pt>
                <c:pt idx="4">
                  <c:v>7.3684069551946785E-2</c:v>
                </c:pt>
                <c:pt idx="5">
                  <c:v>7.9240745281210709E-2</c:v>
                </c:pt>
                <c:pt idx="6">
                  <c:v>8.3732880323863307E-2</c:v>
                </c:pt>
                <c:pt idx="7">
                  <c:v>8.5991037596246891E-2</c:v>
                </c:pt>
                <c:pt idx="8">
                  <c:v>7.7979656626992327E-2</c:v>
                </c:pt>
                <c:pt idx="9">
                  <c:v>8.0315302598634716E-2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13-4237-99C8-D25FFC0443AA}"/>
            </c:ext>
          </c:extLst>
        </c:ser>
        <c:ser>
          <c:idx val="9"/>
          <c:order val="7"/>
          <c:tx>
            <c:v>Priemerná zisková marža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37'!$O$64:$X$64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37'!$O$69:$X$69</c:f>
              <c:numCache>
                <c:formatCode>0.00%</c:formatCode>
                <c:ptCount val="10"/>
                <c:pt idx="0">
                  <c:v>1.4869471112584036E-2</c:v>
                </c:pt>
                <c:pt idx="1">
                  <c:v>1.4335921692901802E-2</c:v>
                </c:pt>
                <c:pt idx="2">
                  <c:v>1.7078087551969535E-2</c:v>
                </c:pt>
                <c:pt idx="3">
                  <c:v>1.7931670867253998E-2</c:v>
                </c:pt>
                <c:pt idx="4">
                  <c:v>1.4742988307741572E-2</c:v>
                </c:pt>
                <c:pt idx="5">
                  <c:v>1.7888523314640279E-2</c:v>
                </c:pt>
                <c:pt idx="6">
                  <c:v>2.2570160737972855E-2</c:v>
                </c:pt>
                <c:pt idx="7">
                  <c:v>1.8026822075202509E-2</c:v>
                </c:pt>
                <c:pt idx="8">
                  <c:v>2.4539083737917119E-2</c:v>
                </c:pt>
                <c:pt idx="9">
                  <c:v>2.3265564597501801E-2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13-4237-99C8-D25FFC04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Hrubá marža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37'!$O$66:$X$66</c:f>
              <c:numCache>
                <c:formatCode>0.00%</c:formatCode>
                <c:ptCount val="10"/>
                <c:pt idx="0">
                  <c:v>5.7821238431585452E-2</c:v>
                </c:pt>
                <c:pt idx="1">
                  <c:v>5.9331364401859106E-2</c:v>
                </c:pt>
                <c:pt idx="2">
                  <c:v>7.2158821527947808E-2</c:v>
                </c:pt>
                <c:pt idx="3">
                  <c:v>7.3165170446024816E-2</c:v>
                </c:pt>
                <c:pt idx="4">
                  <c:v>7.5373638319117614E-2</c:v>
                </c:pt>
                <c:pt idx="5">
                  <c:v>8.1579265263825015E-2</c:v>
                </c:pt>
                <c:pt idx="6">
                  <c:v>8.4677356357457531E-2</c:v>
                </c:pt>
                <c:pt idx="7">
                  <c:v>8.7204998809939926E-2</c:v>
                </c:pt>
                <c:pt idx="8">
                  <c:v>8.5194567642299948E-2</c:v>
                </c:pt>
                <c:pt idx="9">
                  <c:v>8.8241417877817807E-2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513-4237-99C8-D25FFC0443AA}"/>
            </c:ext>
          </c:extLst>
        </c:ser>
        <c:ser>
          <c:idx val="2"/>
          <c:order val="1"/>
          <c:tx>
            <c:v>Hrubá marža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37'!$O$64:$X$64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37'!$O$67:$X$67</c:f>
              <c:numCache>
                <c:formatCode>0.00%</c:formatCode>
                <c:ptCount val="10"/>
                <c:pt idx="0">
                  <c:v>7.6425178941677052E-2</c:v>
                </c:pt>
                <c:pt idx="1">
                  <c:v>7.6226241815005522E-2</c:v>
                </c:pt>
                <c:pt idx="2">
                  <c:v>7.5878225950974279E-2</c:v>
                </c:pt>
                <c:pt idx="3">
                  <c:v>7.8713795100850747E-2</c:v>
                </c:pt>
                <c:pt idx="4">
                  <c:v>8.0970615457225142E-2</c:v>
                </c:pt>
                <c:pt idx="5">
                  <c:v>8.5253872397805353E-2</c:v>
                </c:pt>
                <c:pt idx="6">
                  <c:v>8.884372832850769E-2</c:v>
                </c:pt>
                <c:pt idx="7">
                  <c:v>9.3811052867758843E-2</c:v>
                </c:pt>
                <c:pt idx="8">
                  <c:v>8.2189010185336545E-2</c:v>
                </c:pt>
                <c:pt idx="9">
                  <c:v>8.1510338481570091E-2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13-4237-99C8-D25FFC0443AA}"/>
            </c:ext>
          </c:extLst>
        </c:ser>
        <c:ser>
          <c:idx val="3"/>
          <c:order val="2"/>
          <c:tx>
            <c:v>Hrubá marža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37'!$O$68:$X$68</c:f>
              <c:numCache>
                <c:formatCode>0.00%</c:formatCode>
                <c:ptCount val="10"/>
                <c:pt idx="0">
                  <c:v>5.7350931774899902E-2</c:v>
                </c:pt>
                <c:pt idx="1">
                  <c:v>6.2736253208832762E-2</c:v>
                </c:pt>
                <c:pt idx="2">
                  <c:v>5.9015391424116145E-2</c:v>
                </c:pt>
                <c:pt idx="3">
                  <c:v>6.5236492338986665E-2</c:v>
                </c:pt>
                <c:pt idx="4">
                  <c:v>5.8173404869169804E-2</c:v>
                </c:pt>
                <c:pt idx="5">
                  <c:v>6.5262423336726813E-2</c:v>
                </c:pt>
                <c:pt idx="6">
                  <c:v>7.247267426452926E-2</c:v>
                </c:pt>
                <c:pt idx="7">
                  <c:v>6.9871779869926376E-2</c:v>
                </c:pt>
                <c:pt idx="8">
                  <c:v>6.5245676467663119E-2</c:v>
                </c:pt>
                <c:pt idx="9">
                  <c:v>7.0436274425327197E-2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513-4237-99C8-D25FFC04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Zisková marža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37'!$O$70:$X$70</c:f>
              <c:numCache>
                <c:formatCode>0.00%</c:formatCode>
                <c:ptCount val="10"/>
                <c:pt idx="0">
                  <c:v>-2.0769779347892079E-4</c:v>
                </c:pt>
                <c:pt idx="1">
                  <c:v>5.6851322852002565E-3</c:v>
                </c:pt>
                <c:pt idx="2">
                  <c:v>1.2351979517263124E-2</c:v>
                </c:pt>
                <c:pt idx="3">
                  <c:v>1.3366217372329304E-2</c:v>
                </c:pt>
                <c:pt idx="4">
                  <c:v>4.2106993023058956E-3</c:v>
                </c:pt>
                <c:pt idx="5">
                  <c:v>1.0299480571756465E-2</c:v>
                </c:pt>
                <c:pt idx="6">
                  <c:v>1.5483627195425561E-2</c:v>
                </c:pt>
                <c:pt idx="7">
                  <c:v>4.6691418124343819E-4</c:v>
                </c:pt>
                <c:pt idx="8">
                  <c:v>2.7978286723333856E-2</c:v>
                </c:pt>
                <c:pt idx="9">
                  <c:v>2.9172187045302677E-2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513-4237-99C8-D25FFC0443AA}"/>
            </c:ext>
          </c:extLst>
        </c:ser>
        <c:ser>
          <c:idx val="7"/>
          <c:order val="5"/>
          <c:tx>
            <c:v>Zisková marža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37'!$O$71:$X$71</c:f>
              <c:numCache>
                <c:formatCode>0.00%</c:formatCode>
                <c:ptCount val="10"/>
                <c:pt idx="0">
                  <c:v>1.7429859507875192E-2</c:v>
                </c:pt>
                <c:pt idx="1">
                  <c:v>1.7677322981997017E-2</c:v>
                </c:pt>
                <c:pt idx="2">
                  <c:v>2.1012378279064131E-2</c:v>
                </c:pt>
                <c:pt idx="3">
                  <c:v>2.1642928266057997E-2</c:v>
                </c:pt>
                <c:pt idx="4">
                  <c:v>2.2704348180653047E-2</c:v>
                </c:pt>
                <c:pt idx="5">
                  <c:v>2.383568406720411E-2</c:v>
                </c:pt>
                <c:pt idx="6">
                  <c:v>2.8428937672279157E-2</c:v>
                </c:pt>
                <c:pt idx="7">
                  <c:v>2.7751696299384929E-2</c:v>
                </c:pt>
                <c:pt idx="8">
                  <c:v>2.6176374489880336E-2</c:v>
                </c:pt>
                <c:pt idx="9">
                  <c:v>2.6636857449314655E-2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513-4237-99C8-D25FFC0443AA}"/>
            </c:ext>
          </c:extLst>
        </c:ser>
        <c:ser>
          <c:idx val="8"/>
          <c:order val="6"/>
          <c:tx>
            <c:v>Zisková marža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37'!$O$72:$X$72</c:f>
              <c:numCache>
                <c:formatCode>0.00%</c:formatCode>
                <c:ptCount val="10"/>
                <c:pt idx="0">
                  <c:v>2.9499565206850095E-2</c:v>
                </c:pt>
                <c:pt idx="1">
                  <c:v>1.8073920568928415E-2</c:v>
                </c:pt>
                <c:pt idx="2">
                  <c:v>1.4647860500771921E-2</c:v>
                </c:pt>
                <c:pt idx="3">
                  <c:v>1.5289586294852478E-2</c:v>
                </c:pt>
                <c:pt idx="4">
                  <c:v>9.4328116806380157E-3</c:v>
                </c:pt>
                <c:pt idx="5">
                  <c:v>1.307748399296272E-2</c:v>
                </c:pt>
                <c:pt idx="6">
                  <c:v>1.6731043980966202E-2</c:v>
                </c:pt>
                <c:pt idx="7">
                  <c:v>1.4317161100818689E-2</c:v>
                </c:pt>
                <c:pt idx="8">
                  <c:v>1.907799501138091E-2</c:v>
                </c:pt>
                <c:pt idx="9">
                  <c:v>1.098403400291569E-2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513-4237-99C8-D25FFC04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4152027706113"/>
          <c:y val="3.7843528020076241E-2"/>
          <c:w val="0.17929285564470485"/>
          <c:h val="0.94239518791922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53251924826335E-2"/>
          <c:y val="3.8227167886770962E-2"/>
          <c:w val="0.7296233510376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hrubá marža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0868055555555555E-2"/>
                  <c:y val="-0.2072569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4B-460B-A3BF-5C6A3C2D4D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4B-460B-A3BF-5C6A3C2D4D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4B-460B-A3BF-5C6A3C2D4D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4B-460B-A3BF-5C6A3C2D4D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4B-460B-A3BF-5C6A3C2D4D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4B-460B-A3BF-5C6A3C2D4D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4B-460B-A3BF-5C6A3C2D4D8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B-460B-A3BF-5C6A3C2D4D8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4B-460B-A3BF-5C6A3C2D4D83}"/>
                </c:ext>
              </c:extLst>
            </c:dLbl>
            <c:dLbl>
              <c:idx val="9"/>
              <c:layout>
                <c:manualLayout>
                  <c:x val="-2.8663194444444446E-2"/>
                  <c:y val="-0.32190972222222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4B-460B-A3BF-5C6A3C2D4D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37'!$O$83:$X$83</c:f>
              <c:numCache>
                <c:formatCode>0.00%</c:formatCode>
                <c:ptCount val="10"/>
                <c:pt idx="0">
                  <c:v>0.14878231276877202</c:v>
                </c:pt>
                <c:pt idx="1">
                  <c:v>0.1566832307150367</c:v>
                </c:pt>
                <c:pt idx="2">
                  <c:v>0.16329904227036093</c:v>
                </c:pt>
                <c:pt idx="3">
                  <c:v>0.16777152713809221</c:v>
                </c:pt>
                <c:pt idx="4">
                  <c:v>0.1715845291835883</c:v>
                </c:pt>
                <c:pt idx="5">
                  <c:v>0.17689193954120674</c:v>
                </c:pt>
                <c:pt idx="6">
                  <c:v>0.18400839834416052</c:v>
                </c:pt>
                <c:pt idx="7">
                  <c:v>0.18915197243823093</c:v>
                </c:pt>
                <c:pt idx="8">
                  <c:v>0.18386233119250875</c:v>
                </c:pt>
                <c:pt idx="9">
                  <c:v>0.1846076327973388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66-4CDB-B724-903C8B28C029}"/>
            </c:ext>
          </c:extLst>
        </c:ser>
        <c:ser>
          <c:idx val="9"/>
          <c:order val="7"/>
          <c:tx>
            <c:v>Priemerná zisková marža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37'!$O$82:$X$82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37'!$O$87:$X$87</c:f>
              <c:numCache>
                <c:formatCode>0.00%</c:formatCode>
                <c:ptCount val="10"/>
                <c:pt idx="0">
                  <c:v>1.162998457997097E-2</c:v>
                </c:pt>
                <c:pt idx="1">
                  <c:v>4.2026108570518569E-2</c:v>
                </c:pt>
                <c:pt idx="2">
                  <c:v>3.2461666841362667E-2</c:v>
                </c:pt>
                <c:pt idx="3">
                  <c:v>4.2466921756697314E-2</c:v>
                </c:pt>
                <c:pt idx="4">
                  <c:v>3.3600618191347319E-2</c:v>
                </c:pt>
                <c:pt idx="5">
                  <c:v>3.2732839863576189E-2</c:v>
                </c:pt>
                <c:pt idx="6">
                  <c:v>3.8516463394771286E-2</c:v>
                </c:pt>
                <c:pt idx="7">
                  <c:v>4.5935668258192966E-2</c:v>
                </c:pt>
                <c:pt idx="8">
                  <c:v>4.2236037838110072E-2</c:v>
                </c:pt>
                <c:pt idx="9">
                  <c:v>4.5231404251692496E-2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66-4CDB-B724-903C8B28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Hrubá marža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37'!$O$84:$X$84</c:f>
              <c:numCache>
                <c:formatCode>0.00%</c:formatCode>
                <c:ptCount val="10"/>
                <c:pt idx="0">
                  <c:v>0.13449469643342754</c:v>
                </c:pt>
                <c:pt idx="1">
                  <c:v>0.13964098469716796</c:v>
                </c:pt>
                <c:pt idx="2">
                  <c:v>0.14955592417117686</c:v>
                </c:pt>
                <c:pt idx="3">
                  <c:v>0.15680742156911975</c:v>
                </c:pt>
                <c:pt idx="4">
                  <c:v>0.16460794171672588</c:v>
                </c:pt>
                <c:pt idx="5">
                  <c:v>0.16362855760064882</c:v>
                </c:pt>
                <c:pt idx="6">
                  <c:v>0.17254424155646031</c:v>
                </c:pt>
                <c:pt idx="7">
                  <c:v>0.17322465509122753</c:v>
                </c:pt>
                <c:pt idx="8">
                  <c:v>0.17758374709220573</c:v>
                </c:pt>
                <c:pt idx="9">
                  <c:v>0.17657520496212614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66-4CDB-B724-903C8B28C029}"/>
            </c:ext>
          </c:extLst>
        </c:ser>
        <c:ser>
          <c:idx val="2"/>
          <c:order val="1"/>
          <c:tx>
            <c:v>Hrubá marža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37'!$O$82:$X$82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37'!$O$85:$X$85</c:f>
              <c:numCache>
                <c:formatCode>0.00%</c:formatCode>
                <c:ptCount val="10"/>
                <c:pt idx="0">
                  <c:v>0.16572046670599527</c:v>
                </c:pt>
                <c:pt idx="1">
                  <c:v>0.16438559715628179</c:v>
                </c:pt>
                <c:pt idx="2">
                  <c:v>0.16913034438709634</c:v>
                </c:pt>
                <c:pt idx="3">
                  <c:v>0.16802196172986997</c:v>
                </c:pt>
                <c:pt idx="4">
                  <c:v>0.16692668057444174</c:v>
                </c:pt>
                <c:pt idx="5">
                  <c:v>0.18481858101256887</c:v>
                </c:pt>
                <c:pt idx="6">
                  <c:v>0.19070567513750411</c:v>
                </c:pt>
                <c:pt idx="7">
                  <c:v>0.19579737099292108</c:v>
                </c:pt>
                <c:pt idx="8">
                  <c:v>0.18828221492895267</c:v>
                </c:pt>
                <c:pt idx="9">
                  <c:v>0.18817845348454629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66-4CDB-B724-903C8B28C029}"/>
            </c:ext>
          </c:extLst>
        </c:ser>
        <c:ser>
          <c:idx val="3"/>
          <c:order val="2"/>
          <c:tx>
            <c:v>Hrubá marža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37'!$O$82:$X$82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37'!$O$86:$X$86</c:f>
              <c:numCache>
                <c:formatCode>0.00%</c:formatCode>
                <c:ptCount val="10"/>
                <c:pt idx="0">
                  <c:v>0.14645064687738388</c:v>
                </c:pt>
                <c:pt idx="1">
                  <c:v>0.1631672510544844</c:v>
                </c:pt>
                <c:pt idx="2">
                  <c:v>0.16758545296376362</c:v>
                </c:pt>
                <c:pt idx="3">
                  <c:v>0.17468669434934087</c:v>
                </c:pt>
                <c:pt idx="4">
                  <c:v>0.1806776611892757</c:v>
                </c:pt>
                <c:pt idx="5">
                  <c:v>0.17808814023036687</c:v>
                </c:pt>
                <c:pt idx="6">
                  <c:v>0.18485766412204585</c:v>
                </c:pt>
                <c:pt idx="7">
                  <c:v>0.19310161181476104</c:v>
                </c:pt>
                <c:pt idx="8">
                  <c:v>0.18343780768516141</c:v>
                </c:pt>
                <c:pt idx="9">
                  <c:v>0.18605451581044014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66-4CDB-B724-903C8B28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Zisková marža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37'!$O$88:$X$88</c:f>
              <c:numCache>
                <c:formatCode>0.00%</c:formatCode>
                <c:ptCount val="10"/>
                <c:pt idx="0">
                  <c:v>-5.0106355811567872E-4</c:v>
                </c:pt>
                <c:pt idx="1">
                  <c:v>-8.9984448083224294E-3</c:v>
                </c:pt>
                <c:pt idx="2">
                  <c:v>4.9876330344686493E-3</c:v>
                </c:pt>
                <c:pt idx="3">
                  <c:v>-3.169290828185603E-3</c:v>
                </c:pt>
                <c:pt idx="4">
                  <c:v>1.9165248300667559E-4</c:v>
                </c:pt>
                <c:pt idx="5">
                  <c:v>-1.0698430543064007E-2</c:v>
                </c:pt>
                <c:pt idx="6">
                  <c:v>1.1102336126538799E-2</c:v>
                </c:pt>
                <c:pt idx="7">
                  <c:v>1.4202048149176827E-2</c:v>
                </c:pt>
                <c:pt idx="8">
                  <c:v>1.5980265347932572E-2</c:v>
                </c:pt>
                <c:pt idx="9">
                  <c:v>1.8165042372655985E-2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766-4CDB-B724-903C8B28C029}"/>
            </c:ext>
          </c:extLst>
        </c:ser>
        <c:ser>
          <c:idx val="7"/>
          <c:order val="5"/>
          <c:tx>
            <c:v>Zisková marža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37'!$O$89:$X$89</c:f>
              <c:numCache>
                <c:formatCode>0.00%</c:formatCode>
                <c:ptCount val="10"/>
                <c:pt idx="0">
                  <c:v>2.9104765925908115E-2</c:v>
                </c:pt>
                <c:pt idx="1">
                  <c:v>3.3787128147599634E-2</c:v>
                </c:pt>
                <c:pt idx="2">
                  <c:v>2.5674115511609856E-2</c:v>
                </c:pt>
                <c:pt idx="3">
                  <c:v>2.3849800939167956E-2</c:v>
                </c:pt>
                <c:pt idx="4">
                  <c:v>2.2120759801655378E-2</c:v>
                </c:pt>
                <c:pt idx="5">
                  <c:v>2.092672026308847E-2</c:v>
                </c:pt>
                <c:pt idx="6">
                  <c:v>2.9447958354047121E-2</c:v>
                </c:pt>
                <c:pt idx="7">
                  <c:v>3.4836875680127312E-2</c:v>
                </c:pt>
                <c:pt idx="8">
                  <c:v>3.3318747606932812E-2</c:v>
                </c:pt>
                <c:pt idx="9">
                  <c:v>3.6943642207750683E-2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766-4CDB-B724-903C8B28C029}"/>
            </c:ext>
          </c:extLst>
        </c:ser>
        <c:ser>
          <c:idx val="8"/>
          <c:order val="6"/>
          <c:tx>
            <c:v>Zisková marža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37'!$O$90:$X$90</c:f>
              <c:numCache>
                <c:formatCode>0.00%</c:formatCode>
                <c:ptCount val="10"/>
                <c:pt idx="0">
                  <c:v>7.2141805220816467E-3</c:v>
                </c:pt>
                <c:pt idx="1">
                  <c:v>8.6727127272664281E-2</c:v>
                </c:pt>
                <c:pt idx="2">
                  <c:v>5.6847263190681022E-2</c:v>
                </c:pt>
                <c:pt idx="3">
                  <c:v>8.9155899683138209E-2</c:v>
                </c:pt>
                <c:pt idx="4">
                  <c:v>6.700006196273961E-2</c:v>
                </c:pt>
                <c:pt idx="5">
                  <c:v>7.2943861335991206E-2</c:v>
                </c:pt>
                <c:pt idx="6">
                  <c:v>6.5917561151289147E-2</c:v>
                </c:pt>
                <c:pt idx="7">
                  <c:v>7.7558010337032426E-2</c:v>
                </c:pt>
                <c:pt idx="8">
                  <c:v>6.7130560787505691E-2</c:v>
                </c:pt>
                <c:pt idx="9">
                  <c:v>7.0534716047792087E-2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766-4CDB-B724-903C8B28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4152027706113"/>
          <c:y val="3.7843528020076241E-2"/>
          <c:w val="0.17929285564470485"/>
          <c:h val="0.94239518791922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718923611111117E-2"/>
          <c:y val="3.8227083333333335E-2"/>
          <c:w val="0.66757083333333345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5277777777777755E-2"/>
                  <c:y val="-6.61458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D7-4FF1-B11D-A02073D67B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D7-4FF1-B11D-A02073D67B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D7-4FF1-B11D-A02073D67B4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D7-4FF1-B11D-A02073D67B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D7-4FF1-B11D-A02073D67B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D7-4FF1-B11D-A02073D67B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D7-4FF1-B11D-A02073D67B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D7-4FF1-B11D-A02073D67B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D7-4FF1-B11D-A02073D67B4E}"/>
                </c:ext>
              </c:extLst>
            </c:dLbl>
            <c:dLbl>
              <c:idx val="9"/>
              <c:layout>
                <c:manualLayout>
                  <c:x val="-3.5277777777777776E-2"/>
                  <c:y val="-0.154340277777777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D7-4FF1-B11D-A02073D67B4E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38'!$O$10:$X$10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38'!$O$11:$X$11</c:f>
              <c:numCache>
                <c:formatCode>_-* #\ ##0.00\ [$€-1]_-;\-* #\ ##0.00\ [$€-1]_-;_-* "-"??\ [$€-1]_-;_-@_-</c:formatCode>
                <c:ptCount val="10"/>
                <c:pt idx="0">
                  <c:v>10697.345344213696</c:v>
                </c:pt>
                <c:pt idx="1">
                  <c:v>9627.1113028693799</c:v>
                </c:pt>
                <c:pt idx="2">
                  <c:v>11252.246449967866</c:v>
                </c:pt>
                <c:pt idx="3">
                  <c:v>12123.768006783926</c:v>
                </c:pt>
                <c:pt idx="4">
                  <c:v>13399.203131283373</c:v>
                </c:pt>
                <c:pt idx="5">
                  <c:v>12937.443114427915</c:v>
                </c:pt>
                <c:pt idx="6">
                  <c:v>15419.793207804982</c:v>
                </c:pt>
                <c:pt idx="7">
                  <c:v>18943.740432898856</c:v>
                </c:pt>
                <c:pt idx="8">
                  <c:v>24312.88729302592</c:v>
                </c:pt>
                <c:pt idx="9">
                  <c:v>21736.652984940643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97-40B5-9C01-E9918AD2DBD7}"/>
            </c:ext>
          </c:extLst>
        </c:ser>
        <c:ser>
          <c:idx val="9"/>
          <c:order val="7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38'!$O$10:$X$10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38'!$O$15:$X$15</c:f>
              <c:numCache>
                <c:formatCode>_-* #\ ##0.00\ [$€-1]_-;\-* #\ ##0.00\ [$€-1]_-;_-* "-"??\ [$€-1]_-;_-@_-</c:formatCode>
                <c:ptCount val="10"/>
                <c:pt idx="0">
                  <c:v>12253.411290606007</c:v>
                </c:pt>
                <c:pt idx="1">
                  <c:v>12499.914444802225</c:v>
                </c:pt>
                <c:pt idx="2">
                  <c:v>13203.093430085581</c:v>
                </c:pt>
                <c:pt idx="3">
                  <c:v>13832.321703824846</c:v>
                </c:pt>
                <c:pt idx="4">
                  <c:v>14919.495436569609</c:v>
                </c:pt>
                <c:pt idx="5">
                  <c:v>16026.648449496688</c:v>
                </c:pt>
                <c:pt idx="6">
                  <c:v>17117.280813977235</c:v>
                </c:pt>
                <c:pt idx="7">
                  <c:v>18021.313459363686</c:v>
                </c:pt>
                <c:pt idx="8">
                  <c:v>19601.99847073109</c:v>
                </c:pt>
                <c:pt idx="9">
                  <c:v>21755.271579347653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97-40B5-9C01-E9918AD2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38'!$O$12:$X$12</c:f>
              <c:numCache>
                <c:formatCode>_-* #\ ##0.00\ [$€-1]_-;\-* #\ ##0.00\ [$€-1]_-;_-* "-"??\ [$€-1]_-;_-@_-</c:formatCode>
                <c:ptCount val="10"/>
                <c:pt idx="0">
                  <c:v>2994.0821090166246</c:v>
                </c:pt>
                <c:pt idx="1">
                  <c:v>3372.1085537134741</c:v>
                </c:pt>
                <c:pt idx="2">
                  <c:v>4204.8389654422699</c:v>
                </c:pt>
                <c:pt idx="3">
                  <c:v>4110.7859600321754</c:v>
                </c:pt>
                <c:pt idx="4">
                  <c:v>5157.5812462424528</c:v>
                </c:pt>
                <c:pt idx="5">
                  <c:v>4239.3615023980374</c:v>
                </c:pt>
                <c:pt idx="6">
                  <c:v>6379.6080020453373</c:v>
                </c:pt>
                <c:pt idx="7">
                  <c:v>9314.0770343598888</c:v>
                </c:pt>
                <c:pt idx="8">
                  <c:v>11009.337065583568</c:v>
                </c:pt>
                <c:pt idx="9">
                  <c:v>8030.5363636569737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697-40B5-9C01-E9918AD2DBD7}"/>
            </c:ext>
          </c:extLst>
        </c:ser>
        <c:ser>
          <c:idx val="2"/>
          <c:order val="1"/>
          <c:tx>
            <c:v>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38'!$O$10:$X$10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38'!$O$13:$X$13</c:f>
              <c:numCache>
                <c:formatCode>_-* #\ ##0.00\ [$€-1]_-;\-* #\ ##0.00\ [$€-1]_-;_-* "-"??\ [$€-1]_-;_-@_-</c:formatCode>
                <c:ptCount val="10"/>
                <c:pt idx="0">
                  <c:v>12187.900053698644</c:v>
                </c:pt>
                <c:pt idx="1">
                  <c:v>10427.222343382276</c:v>
                </c:pt>
                <c:pt idx="2">
                  <c:v>12736.68163568339</c:v>
                </c:pt>
                <c:pt idx="3">
                  <c:v>13235.328635358277</c:v>
                </c:pt>
                <c:pt idx="4">
                  <c:v>15255.369145413888</c:v>
                </c:pt>
                <c:pt idx="5">
                  <c:v>14105.056023260731</c:v>
                </c:pt>
                <c:pt idx="6">
                  <c:v>17374.797969595722</c:v>
                </c:pt>
                <c:pt idx="7">
                  <c:v>21955.071613728378</c:v>
                </c:pt>
                <c:pt idx="8">
                  <c:v>29812.628699103621</c:v>
                </c:pt>
                <c:pt idx="9">
                  <c:v>24841.806344867844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697-40B5-9C01-E9918AD2DBD7}"/>
            </c:ext>
          </c:extLst>
        </c:ser>
        <c:ser>
          <c:idx val="3"/>
          <c:order val="2"/>
          <c:tx>
            <c:v>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38'!$O$14:$X$14</c:f>
              <c:numCache>
                <c:formatCode>_-* #\ ##0.00\ [$€-1]_-;\-* #\ ##0.00\ [$€-1]_-;_-* "-"??\ [$€-1]_-;_-@_-</c:formatCode>
                <c:ptCount val="10"/>
                <c:pt idx="0">
                  <c:v>24748.891494202591</c:v>
                </c:pt>
                <c:pt idx="1">
                  <c:v>22327.351631082249</c:v>
                </c:pt>
                <c:pt idx="2">
                  <c:v>23306.129517516823</c:v>
                </c:pt>
                <c:pt idx="3">
                  <c:v>28402.600059429773</c:v>
                </c:pt>
                <c:pt idx="4">
                  <c:v>28048.528138462749</c:v>
                </c:pt>
                <c:pt idx="5">
                  <c:v>30496.249618883699</c:v>
                </c:pt>
                <c:pt idx="6">
                  <c:v>31176.658789992998</c:v>
                </c:pt>
                <c:pt idx="7">
                  <c:v>32598.853547497623</c:v>
                </c:pt>
                <c:pt idx="8">
                  <c:v>39546.417777777788</c:v>
                </c:pt>
                <c:pt idx="9">
                  <c:v>45712.046775137387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697-40B5-9C01-E9918AD2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Mzdové náklady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38'!$O$16:$X$16</c:f>
              <c:numCache>
                <c:formatCode>_-* #\ ##0.00\ [$€-1]_-;\-* #\ ##0.00\ [$€-1]_-;_-* "-"??\ [$€-1]_-;_-@_-</c:formatCode>
                <c:ptCount val="10"/>
                <c:pt idx="0">
                  <c:v>10370.238581676862</c:v>
                </c:pt>
                <c:pt idx="1">
                  <c:v>10519.192357943784</c:v>
                </c:pt>
                <c:pt idx="2">
                  <c:v>11069.234107361615</c:v>
                </c:pt>
                <c:pt idx="3">
                  <c:v>11439.329265216602</c:v>
                </c:pt>
                <c:pt idx="4">
                  <c:v>12351.305657762083</c:v>
                </c:pt>
                <c:pt idx="5">
                  <c:v>13243.380947743166</c:v>
                </c:pt>
                <c:pt idx="6">
                  <c:v>14115.355748949318</c:v>
                </c:pt>
                <c:pt idx="7">
                  <c:v>14804.773800709192</c:v>
                </c:pt>
                <c:pt idx="8">
                  <c:v>15892.369664220181</c:v>
                </c:pt>
                <c:pt idx="9">
                  <c:v>17335.370380831639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697-40B5-9C01-E9918AD2DBD7}"/>
            </c:ext>
          </c:extLst>
        </c:ser>
        <c:ser>
          <c:idx val="7"/>
          <c:order val="5"/>
          <c:tx>
            <c:v>Mzdové náklady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38'!$O$17:$X$17</c:f>
              <c:numCache>
                <c:formatCode>_-* #\ ##0.00\ [$€-1]_-;\-* #\ ##0.00\ [$€-1]_-;_-* "-"??\ [$€-1]_-;_-@_-</c:formatCode>
                <c:ptCount val="10"/>
                <c:pt idx="0">
                  <c:v>13090.899891133267</c:v>
                </c:pt>
                <c:pt idx="1">
                  <c:v>13471.006930335781</c:v>
                </c:pt>
                <c:pt idx="2">
                  <c:v>14303.84517894539</c:v>
                </c:pt>
                <c:pt idx="3">
                  <c:v>15030.908263651767</c:v>
                </c:pt>
                <c:pt idx="4">
                  <c:v>16158.571467753729</c:v>
                </c:pt>
                <c:pt idx="5">
                  <c:v>17329.347955913403</c:v>
                </c:pt>
                <c:pt idx="6">
                  <c:v>18499.77291577194</c:v>
                </c:pt>
                <c:pt idx="7">
                  <c:v>19526.832548222086</c:v>
                </c:pt>
                <c:pt idx="8">
                  <c:v>21383.03223573984</c:v>
                </c:pt>
                <c:pt idx="9">
                  <c:v>23938.223326994532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697-40B5-9C01-E9918AD2DBD7}"/>
            </c:ext>
          </c:extLst>
        </c:ser>
        <c:ser>
          <c:idx val="8"/>
          <c:order val="6"/>
          <c:tx>
            <c:v>Mzdové náklady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38'!$O$18:$X$18</c:f>
              <c:numCache>
                <c:formatCode>_-* #\ ##0.00\ [$€-1]_-;\-* #\ ##0.00\ [$€-1]_-;_-* "-"??\ [$€-1]_-;_-@_-</c:formatCode>
                <c:ptCount val="10"/>
                <c:pt idx="0">
                  <c:v>14007.517907397079</c:v>
                </c:pt>
                <c:pt idx="1">
                  <c:v>14057.619401209919</c:v>
                </c:pt>
                <c:pt idx="2">
                  <c:v>14746.781123287592</c:v>
                </c:pt>
                <c:pt idx="3">
                  <c:v>15985.029776667932</c:v>
                </c:pt>
                <c:pt idx="4">
                  <c:v>17421.190470350677</c:v>
                </c:pt>
                <c:pt idx="5">
                  <c:v>18789.212490779446</c:v>
                </c:pt>
                <c:pt idx="6">
                  <c:v>20088.548409112951</c:v>
                </c:pt>
                <c:pt idx="7">
                  <c:v>21078.973121289513</c:v>
                </c:pt>
                <c:pt idx="8">
                  <c:v>23130.709461077848</c:v>
                </c:pt>
                <c:pt idx="9">
                  <c:v>26049.099129195565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697-40B5-9C01-E9918AD2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26024305555553"/>
          <c:y val="4.4478819444444442E-2"/>
          <c:w val="0.21659375"/>
          <c:h val="0.91833194444444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2864583333334"/>
          <c:y val="3.8227167886770962E-2"/>
          <c:w val="0.66757083333333345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3072916666666667E-2"/>
                  <c:y val="-0.19402777777777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7F-4B84-826E-40D24B5BF1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7F-4B84-826E-40D24B5BF1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7F-4B84-826E-40D24B5BF1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7F-4B84-826E-40D24B5BF1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F-4B84-826E-40D24B5BF1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F-4B84-826E-40D24B5BF1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F-4B84-826E-40D24B5BF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F-4B84-826E-40D24B5BF1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F-4B84-826E-40D24B5BF128}"/>
                </c:ext>
              </c:extLst>
            </c:dLbl>
            <c:dLbl>
              <c:idx val="9"/>
              <c:layout>
                <c:manualLayout>
                  <c:x val="-3.7482638888888968E-2"/>
                  <c:y val="-0.16315972222222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7F-4B84-826E-40D24B5BF128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38'!$O$28:$X$28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38'!$O$29:$X$29</c:f>
              <c:numCache>
                <c:formatCode>_-* #\ ##0.00\ [$€-1]_-;\-* #\ ##0.00\ [$€-1]_-;_-* "-"??\ [$€-1]_-;_-@_-</c:formatCode>
                <c:ptCount val="10"/>
                <c:pt idx="0">
                  <c:v>18424.892975307182</c:v>
                </c:pt>
                <c:pt idx="1">
                  <c:v>19094.082065838033</c:v>
                </c:pt>
                <c:pt idx="2">
                  <c:v>20462.75265637138</c:v>
                </c:pt>
                <c:pt idx="3">
                  <c:v>20278.763375564457</c:v>
                </c:pt>
                <c:pt idx="4">
                  <c:v>21394.133838354788</c:v>
                </c:pt>
                <c:pt idx="5">
                  <c:v>23225.335494886847</c:v>
                </c:pt>
                <c:pt idx="6">
                  <c:v>26021.992639033331</c:v>
                </c:pt>
                <c:pt idx="7">
                  <c:v>26418.32353014535</c:v>
                </c:pt>
                <c:pt idx="8">
                  <c:v>28967.928174503078</c:v>
                </c:pt>
                <c:pt idx="9">
                  <c:v>36273.071970458033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CD-4B90-B188-47536683916B}"/>
            </c:ext>
          </c:extLst>
        </c:ser>
        <c:ser>
          <c:idx val="9"/>
          <c:order val="7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38'!$O$28:$X$28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38'!$O$33:$X$33</c:f>
              <c:numCache>
                <c:formatCode>_-* #\ ##0.00\ [$€-1]_-;\-* #\ ##0.00\ [$€-1]_-;_-* "-"??\ [$€-1]_-;_-@_-</c:formatCode>
                <c:ptCount val="10"/>
                <c:pt idx="0">
                  <c:v>11977.199022022749</c:v>
                </c:pt>
                <c:pt idx="1">
                  <c:v>12463.546997162994</c:v>
                </c:pt>
                <c:pt idx="2">
                  <c:v>13100.261232651357</c:v>
                </c:pt>
                <c:pt idx="3">
                  <c:v>13850.825514362607</c:v>
                </c:pt>
                <c:pt idx="4">
                  <c:v>14875.998007647942</c:v>
                </c:pt>
                <c:pt idx="5">
                  <c:v>16207.011693414068</c:v>
                </c:pt>
                <c:pt idx="6">
                  <c:v>17460.786308700142</c:v>
                </c:pt>
                <c:pt idx="7">
                  <c:v>18276.975633953531</c:v>
                </c:pt>
                <c:pt idx="8">
                  <c:v>19411.335531838013</c:v>
                </c:pt>
                <c:pt idx="9">
                  <c:v>22437.542269979695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CD-4B90-B188-47536683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38'!$O$30:$X$30</c:f>
              <c:numCache>
                <c:formatCode>_-* #\ ##0.00\ [$€-1]_-;\-* #\ ##0.00\ [$€-1]_-;_-* "-"??\ [$€-1]_-;_-@_-</c:formatCode>
                <c:ptCount val="10"/>
                <c:pt idx="0">
                  <c:v>11365.459030996828</c:v>
                </c:pt>
                <c:pt idx="1">
                  <c:v>12289.006243835671</c:v>
                </c:pt>
                <c:pt idx="2">
                  <c:v>12588.7485115823</c:v>
                </c:pt>
                <c:pt idx="3">
                  <c:v>13420.05683378393</c:v>
                </c:pt>
                <c:pt idx="4">
                  <c:v>14358.616757970143</c:v>
                </c:pt>
                <c:pt idx="5">
                  <c:v>15810.158727165192</c:v>
                </c:pt>
                <c:pt idx="6">
                  <c:v>17990.063607632361</c:v>
                </c:pt>
                <c:pt idx="7">
                  <c:v>17545.396870406741</c:v>
                </c:pt>
                <c:pt idx="8">
                  <c:v>18556.272270214435</c:v>
                </c:pt>
                <c:pt idx="9">
                  <c:v>23385.098576093478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5CD-4B90-B188-47536683916B}"/>
            </c:ext>
          </c:extLst>
        </c:ser>
        <c:ser>
          <c:idx val="2"/>
          <c:order val="1"/>
          <c:tx>
            <c:v>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38'!$O$28:$X$28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38'!$O$31:$X$31</c:f>
              <c:numCache>
                <c:formatCode>_-* #\ ##0.00\ [$€-1]_-;\-* #\ ##0.00\ [$€-1]_-;_-* "-"??\ [$€-1]_-;_-@_-</c:formatCode>
                <c:ptCount val="10"/>
                <c:pt idx="0">
                  <c:v>21369.888658357202</c:v>
                </c:pt>
                <c:pt idx="1">
                  <c:v>22090.76322118711</c:v>
                </c:pt>
                <c:pt idx="2">
                  <c:v>24191.662937407844</c:v>
                </c:pt>
                <c:pt idx="3">
                  <c:v>23063.090006225291</c:v>
                </c:pt>
                <c:pt idx="4">
                  <c:v>25462.897206075606</c:v>
                </c:pt>
                <c:pt idx="5">
                  <c:v>27611.726561916694</c:v>
                </c:pt>
                <c:pt idx="6">
                  <c:v>30414.388524677401</c:v>
                </c:pt>
                <c:pt idx="7">
                  <c:v>32402.036327895024</c:v>
                </c:pt>
                <c:pt idx="8">
                  <c:v>34107.06383337485</c:v>
                </c:pt>
                <c:pt idx="9">
                  <c:v>44029.791823733525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CD-4B90-B188-47536683916B}"/>
            </c:ext>
          </c:extLst>
        </c:ser>
        <c:ser>
          <c:idx val="3"/>
          <c:order val="2"/>
          <c:tx>
            <c:v>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38'!$O$32:$X$32</c:f>
              <c:numCache>
                <c:formatCode>_-* #\ ##0.00\ [$€-1]_-;\-* #\ ##0.00\ [$€-1]_-;_-* "-"??\ [$€-1]_-;_-@_-</c:formatCode>
                <c:ptCount val="10"/>
                <c:pt idx="0">
                  <c:v>36183.405340840094</c:v>
                </c:pt>
                <c:pt idx="1">
                  <c:v>35441.078840769362</c:v>
                </c:pt>
                <c:pt idx="2">
                  <c:v>37522.590008638741</c:v>
                </c:pt>
                <c:pt idx="3">
                  <c:v>36259.782350744485</c:v>
                </c:pt>
                <c:pt idx="4">
                  <c:v>34903.490733754843</c:v>
                </c:pt>
                <c:pt idx="5">
                  <c:v>37165.271521825751</c:v>
                </c:pt>
                <c:pt idx="6">
                  <c:v>41216.867837023761</c:v>
                </c:pt>
                <c:pt idx="7">
                  <c:v>40808.55328246818</c:v>
                </c:pt>
                <c:pt idx="8">
                  <c:v>50911.234528843379</c:v>
                </c:pt>
                <c:pt idx="9">
                  <c:v>64131.764449534741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CD-4B90-B188-47536683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Mzdové náklady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38'!$O$34:$X$34</c:f>
              <c:numCache>
                <c:formatCode>_-* #\ ##0.00\ [$€-1]_-;\-* #\ ##0.00\ [$€-1]_-;_-* "-"??\ [$€-1]_-;_-@_-</c:formatCode>
                <c:ptCount val="10"/>
                <c:pt idx="0">
                  <c:v>9003.3438560897321</c:v>
                </c:pt>
                <c:pt idx="1">
                  <c:v>9407.5509723156538</c:v>
                </c:pt>
                <c:pt idx="2">
                  <c:v>9848.2104393205027</c:v>
                </c:pt>
                <c:pt idx="3">
                  <c:v>10319.959929239023</c:v>
                </c:pt>
                <c:pt idx="4">
                  <c:v>11089.082893732359</c:v>
                </c:pt>
                <c:pt idx="5">
                  <c:v>12026.219101166493</c:v>
                </c:pt>
                <c:pt idx="6">
                  <c:v>13091.682577388998</c:v>
                </c:pt>
                <c:pt idx="7">
                  <c:v>13677.279948173169</c:v>
                </c:pt>
                <c:pt idx="8">
                  <c:v>14339.820161440568</c:v>
                </c:pt>
                <c:pt idx="9">
                  <c:v>16547.772237132813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5CD-4B90-B188-47536683916B}"/>
            </c:ext>
          </c:extLst>
        </c:ser>
        <c:ser>
          <c:idx val="7"/>
          <c:order val="5"/>
          <c:tx>
            <c:v>Mzdové náklady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38'!$O$35:$X$35</c:f>
              <c:numCache>
                <c:formatCode>_-* #\ ##0.00\ [$€-1]_-;\-* #\ ##0.00\ [$€-1]_-;_-* "-"??\ [$€-1]_-;_-@_-</c:formatCode>
                <c:ptCount val="10"/>
                <c:pt idx="0">
                  <c:v>13590.17358829978</c:v>
                </c:pt>
                <c:pt idx="1">
                  <c:v>14223.772909760692</c:v>
                </c:pt>
                <c:pt idx="2">
                  <c:v>15097.164881756589</c:v>
                </c:pt>
                <c:pt idx="3">
                  <c:v>16047.809828093201</c:v>
                </c:pt>
                <c:pt idx="4">
                  <c:v>17318.24247639579</c:v>
                </c:pt>
                <c:pt idx="5">
                  <c:v>19170.312499259129</c:v>
                </c:pt>
                <c:pt idx="6">
                  <c:v>20414.108378866331</c:v>
                </c:pt>
                <c:pt idx="7">
                  <c:v>21466.587183787942</c:v>
                </c:pt>
                <c:pt idx="8">
                  <c:v>23210.768758227634</c:v>
                </c:pt>
                <c:pt idx="9">
                  <c:v>26715.570402493126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5CD-4B90-B188-47536683916B}"/>
            </c:ext>
          </c:extLst>
        </c:ser>
        <c:ser>
          <c:idx val="8"/>
          <c:order val="6"/>
          <c:tx>
            <c:v>Mzdové náklady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38'!$O$36:$X$36</c:f>
              <c:numCache>
                <c:formatCode>_-* #\ ##0.00\ [$€-1]_-;\-* #\ ##0.00\ [$€-1]_-;_-* "-"??\ [$€-1]_-;_-@_-</c:formatCode>
                <c:ptCount val="10"/>
                <c:pt idx="0">
                  <c:v>18500.829687614736</c:v>
                </c:pt>
                <c:pt idx="1">
                  <c:v>18767.866403679465</c:v>
                </c:pt>
                <c:pt idx="2">
                  <c:v>19039.8647122443</c:v>
                </c:pt>
                <c:pt idx="3">
                  <c:v>20211.567194739149</c:v>
                </c:pt>
                <c:pt idx="4">
                  <c:v>21506.036819826222</c:v>
                </c:pt>
                <c:pt idx="5">
                  <c:v>22830.618346940581</c:v>
                </c:pt>
                <c:pt idx="6">
                  <c:v>24295.050275791302</c:v>
                </c:pt>
                <c:pt idx="7">
                  <c:v>25514.921215689115</c:v>
                </c:pt>
                <c:pt idx="8">
                  <c:v>26816.543072540768</c:v>
                </c:pt>
                <c:pt idx="9">
                  <c:v>33081.606009066796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5CD-4B90-B188-47536683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2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05538194444424"/>
          <c:y val="3.5659375E-2"/>
          <c:w val="0.21879861111111112"/>
          <c:h val="0.92715138888888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33350694444444"/>
          <c:y val="3.8227167886770962E-2"/>
          <c:w val="0.65434166666666671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5277777777777776E-2"/>
                  <c:y val="-0.220486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3-4224-906D-E3AEEE95D3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73-4224-906D-E3AEEE95D3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3-4224-906D-E3AEEE95D3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3-4224-906D-E3AEEE95D3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3-4224-906D-E3AEEE95D3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3-4224-906D-E3AEEE95D3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3-4224-906D-E3AEEE95D3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3-4224-906D-E3AEEE95D3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3-4224-906D-E3AEEE95D3FC}"/>
                </c:ext>
              </c:extLst>
            </c:dLbl>
            <c:dLbl>
              <c:idx val="9"/>
              <c:layout>
                <c:manualLayout>
                  <c:x val="-3.9687500000000084E-2"/>
                  <c:y val="-0.2513541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73-4224-906D-E3AEEE95D3FC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38'!$O$46:$X$46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38'!$O$47:$X$47</c:f>
              <c:numCache>
                <c:formatCode>_-* #\ ##0.00\ [$€-1]_-;\-* #\ ##0.00\ [$€-1]_-;_-* "-"??\ [$€-1]_-;_-@_-</c:formatCode>
                <c:ptCount val="10"/>
                <c:pt idx="0">
                  <c:v>37304.396797968329</c:v>
                </c:pt>
                <c:pt idx="1">
                  <c:v>37884.293146803102</c:v>
                </c:pt>
                <c:pt idx="2">
                  <c:v>38161.522171389683</c:v>
                </c:pt>
                <c:pt idx="3">
                  <c:v>36325.580320474859</c:v>
                </c:pt>
                <c:pt idx="4">
                  <c:v>40112.827868607608</c:v>
                </c:pt>
                <c:pt idx="5">
                  <c:v>40557.056843025144</c:v>
                </c:pt>
                <c:pt idx="6">
                  <c:v>39751.852835840386</c:v>
                </c:pt>
                <c:pt idx="7">
                  <c:v>38872.389055719221</c:v>
                </c:pt>
                <c:pt idx="8">
                  <c:v>39614.861080189432</c:v>
                </c:pt>
                <c:pt idx="9">
                  <c:v>48637.001813372146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31-41B9-909E-E9EC0695C01F}"/>
            </c:ext>
          </c:extLst>
        </c:ser>
        <c:ser>
          <c:idx val="9"/>
          <c:order val="7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38'!$O$46:$X$46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38'!$O$51:$X$51</c:f>
              <c:numCache>
                <c:formatCode>_-* #\ ##0.00\ [$€-1]_-;\-* #\ ##0.00\ [$€-1]_-;_-* "-"??\ [$€-1]_-;_-@_-</c:formatCode>
                <c:ptCount val="10"/>
                <c:pt idx="0">
                  <c:v>16669.929877973591</c:v>
                </c:pt>
                <c:pt idx="1">
                  <c:v>17442.7520736025</c:v>
                </c:pt>
                <c:pt idx="2">
                  <c:v>17577.742198886444</c:v>
                </c:pt>
                <c:pt idx="3">
                  <c:v>16921.370067140913</c:v>
                </c:pt>
                <c:pt idx="4">
                  <c:v>18196.452188779738</c:v>
                </c:pt>
                <c:pt idx="5">
                  <c:v>19183.032195954958</c:v>
                </c:pt>
                <c:pt idx="6">
                  <c:v>20024.995466446162</c:v>
                </c:pt>
                <c:pt idx="7">
                  <c:v>20709.926409736498</c:v>
                </c:pt>
                <c:pt idx="8">
                  <c:v>22263.849086624989</c:v>
                </c:pt>
                <c:pt idx="9">
                  <c:v>25648.45130109011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31-41B9-909E-E9EC0695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38'!$O$48:$X$48</c:f>
              <c:numCache>
                <c:formatCode>_-* #\ ##0.00\ [$€-1]_-;\-* #\ ##0.00\ [$€-1]_-;_-* "-"??\ [$€-1]_-;_-@_-</c:formatCode>
                <c:ptCount val="10"/>
                <c:pt idx="0">
                  <c:v>17718.110984520965</c:v>
                </c:pt>
                <c:pt idx="1">
                  <c:v>18233.625240601261</c:v>
                </c:pt>
                <c:pt idx="2">
                  <c:v>17636.626601735799</c:v>
                </c:pt>
                <c:pt idx="3">
                  <c:v>18836.617670813102</c:v>
                </c:pt>
                <c:pt idx="4">
                  <c:v>20843.973504415346</c:v>
                </c:pt>
                <c:pt idx="5">
                  <c:v>22420.169391671105</c:v>
                </c:pt>
                <c:pt idx="6">
                  <c:v>22101.811401047853</c:v>
                </c:pt>
                <c:pt idx="7">
                  <c:v>21371.45171669402</c:v>
                </c:pt>
                <c:pt idx="8">
                  <c:v>21442.457140651724</c:v>
                </c:pt>
                <c:pt idx="9">
                  <c:v>24119.639614732627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31-41B9-909E-E9EC0695C01F}"/>
            </c:ext>
          </c:extLst>
        </c:ser>
        <c:ser>
          <c:idx val="2"/>
          <c:order val="1"/>
          <c:tx>
            <c:v>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38'!$O$46:$X$46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38'!$O$49:$W$49</c:f>
              <c:numCache>
                <c:formatCode>_-* #\ ##0.00\ [$€-1]_-;\-* #\ ##0.00\ [$€-1]_-;_-* "-"??\ [$€-1]_-;_-@_-</c:formatCode>
                <c:ptCount val="9"/>
                <c:pt idx="0">
                  <c:v>49065.068602932719</c:v>
                </c:pt>
                <c:pt idx="1">
                  <c:v>50380.126217079509</c:v>
                </c:pt>
                <c:pt idx="2">
                  <c:v>50310.300458676444</c:v>
                </c:pt>
                <c:pt idx="3">
                  <c:v>48563.244911470247</c:v>
                </c:pt>
                <c:pt idx="4">
                  <c:v>49379.918977899615</c:v>
                </c:pt>
                <c:pt idx="5">
                  <c:v>49679.586872936758</c:v>
                </c:pt>
                <c:pt idx="6">
                  <c:v>53076.957445660926</c:v>
                </c:pt>
                <c:pt idx="7">
                  <c:v>52416.276991926497</c:v>
                </c:pt>
                <c:pt idx="8">
                  <c:v>52628.17506781462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31-41B9-909E-E9EC0695C01F}"/>
            </c:ext>
          </c:extLst>
        </c:ser>
        <c:ser>
          <c:idx val="3"/>
          <c:order val="2"/>
          <c:tx>
            <c:v>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38'!$O$50:$X$50</c:f>
              <c:numCache>
                <c:formatCode>_-* #\ ##0.00\ [$€-1]_-;\-* #\ ##0.00\ [$€-1]_-;_-* "-"??\ [$€-1]_-;_-@_-</c:formatCode>
                <c:ptCount val="10"/>
                <c:pt idx="0">
                  <c:v>60645.32613732465</c:v>
                </c:pt>
                <c:pt idx="1">
                  <c:v>62930.768649669495</c:v>
                </c:pt>
                <c:pt idx="2">
                  <c:v>69870.941037712008</c:v>
                </c:pt>
                <c:pt idx="3">
                  <c:v>63997.77118746232</c:v>
                </c:pt>
                <c:pt idx="4">
                  <c:v>78809.069550687738</c:v>
                </c:pt>
                <c:pt idx="5">
                  <c:v>75862.931663013514</c:v>
                </c:pt>
                <c:pt idx="6">
                  <c:v>66854.712294685</c:v>
                </c:pt>
                <c:pt idx="7">
                  <c:v>66985.94263475835</c:v>
                </c:pt>
                <c:pt idx="8">
                  <c:v>68925.294554422624</c:v>
                </c:pt>
                <c:pt idx="9">
                  <c:v>69323.345555676482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31-41B9-909E-E9EC0695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Mzdové náklady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38'!$O$52:$X$52</c:f>
              <c:numCache>
                <c:formatCode>_-* #\ ##0.00\ [$€-1]_-;\-* #\ ##0.00\ [$€-1]_-;_-* "-"??\ [$€-1]_-;_-@_-</c:formatCode>
                <c:ptCount val="10"/>
                <c:pt idx="0">
                  <c:v>10501.15963282156</c:v>
                </c:pt>
                <c:pt idx="1">
                  <c:v>10607.912558505697</c:v>
                </c:pt>
                <c:pt idx="2">
                  <c:v>10797.744716861242</c:v>
                </c:pt>
                <c:pt idx="3">
                  <c:v>11198.729803273425</c:v>
                </c:pt>
                <c:pt idx="4">
                  <c:v>11956.336461239549</c:v>
                </c:pt>
                <c:pt idx="5">
                  <c:v>12978.954131639071</c:v>
                </c:pt>
                <c:pt idx="6">
                  <c:v>13876.083950116268</c:v>
                </c:pt>
                <c:pt idx="7">
                  <c:v>14864.400499403313</c:v>
                </c:pt>
                <c:pt idx="8">
                  <c:v>15600.439182639626</c:v>
                </c:pt>
                <c:pt idx="9">
                  <c:v>17445.826777495175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A31-41B9-909E-E9EC0695C01F}"/>
            </c:ext>
          </c:extLst>
        </c:ser>
        <c:ser>
          <c:idx val="7"/>
          <c:order val="5"/>
          <c:tx>
            <c:v>Mzdové náklady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38'!$O$53:$X$53</c:f>
              <c:numCache>
                <c:formatCode>_-* #\ ##0.00\ [$€-1]_-;\-* #\ ##0.00\ [$€-1]_-;_-* "-"??\ [$€-1]_-;_-@_-</c:formatCode>
                <c:ptCount val="10"/>
                <c:pt idx="0">
                  <c:v>18582.093888928161</c:v>
                </c:pt>
                <c:pt idx="1">
                  <c:v>20558.614127348392</c:v>
                </c:pt>
                <c:pt idx="2">
                  <c:v>20430.468202622807</c:v>
                </c:pt>
                <c:pt idx="3">
                  <c:v>20130.315740067359</c:v>
                </c:pt>
                <c:pt idx="4">
                  <c:v>21934.083848827016</c:v>
                </c:pt>
                <c:pt idx="5">
                  <c:v>23046.342190355568</c:v>
                </c:pt>
                <c:pt idx="6">
                  <c:v>23288.69414175901</c:v>
                </c:pt>
                <c:pt idx="7">
                  <c:v>24586.492706745845</c:v>
                </c:pt>
                <c:pt idx="8">
                  <c:v>26947.341209583388</c:v>
                </c:pt>
                <c:pt idx="9">
                  <c:v>32543.053988385931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A31-41B9-909E-E9EC0695C01F}"/>
            </c:ext>
          </c:extLst>
        </c:ser>
        <c:ser>
          <c:idx val="8"/>
          <c:order val="6"/>
          <c:tx>
            <c:v>Mzdové náklady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38'!$O$54:$X$54</c:f>
              <c:numCache>
                <c:formatCode>_-* #\ ##0.00\ [$€-1]_-;\-* #\ ##0.00\ [$€-1]_-;_-* "-"??\ [$€-1]_-;_-@_-</c:formatCode>
                <c:ptCount val="10"/>
                <c:pt idx="0">
                  <c:v>26481.517506320706</c:v>
                </c:pt>
                <c:pt idx="1">
                  <c:v>27884.394711992445</c:v>
                </c:pt>
                <c:pt idx="2">
                  <c:v>29700.038465440572</c:v>
                </c:pt>
                <c:pt idx="3">
                  <c:v>26993.517058468959</c:v>
                </c:pt>
                <c:pt idx="4">
                  <c:v>29867.990622662997</c:v>
                </c:pt>
                <c:pt idx="5">
                  <c:v>30401.685682224343</c:v>
                </c:pt>
                <c:pt idx="6">
                  <c:v>31072.622646237483</c:v>
                </c:pt>
                <c:pt idx="7">
                  <c:v>30891.341890571472</c:v>
                </c:pt>
                <c:pt idx="8">
                  <c:v>33119.828934082485</c:v>
                </c:pt>
                <c:pt idx="9">
                  <c:v>38808.19854242124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A31-41B9-909E-E9EC0695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2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44079861111115"/>
          <c:y val="2.6839930555555554E-2"/>
          <c:w val="0.22541319444444444"/>
          <c:h val="0.9359708333333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2864583333334"/>
          <c:y val="3.8227167886770962E-2"/>
          <c:w val="0.6477270833333334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968749999999998E-2"/>
                  <c:y val="-0.14993055555555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32-48F9-B748-9779D28B4F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32-48F9-B748-9779D28B4F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32-48F9-B748-9779D28B4F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32-48F9-B748-9779D28B4F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32-48F9-B748-9779D28B4F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2-48F9-B748-9779D28B4F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32-48F9-B748-9779D28B4F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2-48F9-B748-9779D28B4F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2-48F9-B748-9779D28B4F61}"/>
                </c:ext>
              </c:extLst>
            </c:dLbl>
            <c:dLbl>
              <c:idx val="9"/>
              <c:layout>
                <c:manualLayout>
                  <c:x val="-3.9693080740790455E-2"/>
                  <c:y val="-0.25561304129791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32-48F9-B748-9779D28B4F61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38'!$O$64:$X$64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38'!$O$65:$X$65</c:f>
              <c:numCache>
                <c:formatCode>_-* #\ ##0.00\ [$€-1]_-;\-* #\ ##0.00\ [$€-1]_-;_-* "-"??\ [$€-1]_-;_-@_-</c:formatCode>
                <c:ptCount val="10"/>
                <c:pt idx="0">
                  <c:v>23796.609658668312</c:v>
                </c:pt>
                <c:pt idx="1">
                  <c:v>24280.727792725964</c:v>
                </c:pt>
                <c:pt idx="2">
                  <c:v>25237.329454950366</c:v>
                </c:pt>
                <c:pt idx="3">
                  <c:v>26789.116435483204</c:v>
                </c:pt>
                <c:pt idx="4">
                  <c:v>26870.747734579818</c:v>
                </c:pt>
                <c:pt idx="5">
                  <c:v>29956.245244842983</c:v>
                </c:pt>
                <c:pt idx="6">
                  <c:v>32319.635895155527</c:v>
                </c:pt>
                <c:pt idx="7">
                  <c:v>35777.357965932002</c:v>
                </c:pt>
                <c:pt idx="8">
                  <c:v>39856.572119101882</c:v>
                </c:pt>
                <c:pt idx="9">
                  <c:v>41938.636293149233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DA-4AF9-AC9D-FF8C869830BB}"/>
            </c:ext>
          </c:extLst>
        </c:ser>
        <c:ser>
          <c:idx val="9"/>
          <c:order val="7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38'!$O$64:$X$64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38'!$O$69:$X$69</c:f>
              <c:numCache>
                <c:formatCode>_-* #\ ##0.00\ [$€-1]_-;\-* #\ ##0.00\ [$€-1]_-;_-* "-"??\ [$€-1]_-;_-@_-</c:formatCode>
                <c:ptCount val="10"/>
                <c:pt idx="0">
                  <c:v>14053.945849114059</c:v>
                </c:pt>
                <c:pt idx="1">
                  <c:v>14581.156588074642</c:v>
                </c:pt>
                <c:pt idx="2">
                  <c:v>14978.463516505886</c:v>
                </c:pt>
                <c:pt idx="3">
                  <c:v>16005.880740603397</c:v>
                </c:pt>
                <c:pt idx="4">
                  <c:v>16873.58293891104</c:v>
                </c:pt>
                <c:pt idx="5">
                  <c:v>18307.506786481877</c:v>
                </c:pt>
                <c:pt idx="6">
                  <c:v>19250.201320125587</c:v>
                </c:pt>
                <c:pt idx="7">
                  <c:v>20782.847599239431</c:v>
                </c:pt>
                <c:pt idx="8">
                  <c:v>22111.904775767904</c:v>
                </c:pt>
                <c:pt idx="9">
                  <c:v>24589.489014960203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DA-4AF9-AC9D-FF8C8698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38'!$O$66:$X$66</c:f>
              <c:numCache>
                <c:formatCode>_-* #\ ##0.00\ [$€-1]_-;\-* #\ ##0.00\ [$€-1]_-;_-* "-"??\ [$€-1]_-;_-@_-</c:formatCode>
                <c:ptCount val="10"/>
                <c:pt idx="0">
                  <c:v>17942.852796919018</c:v>
                </c:pt>
                <c:pt idx="1">
                  <c:v>16540.639696996983</c:v>
                </c:pt>
                <c:pt idx="2">
                  <c:v>19136.225835886755</c:v>
                </c:pt>
                <c:pt idx="3">
                  <c:v>20053.681410310808</c:v>
                </c:pt>
                <c:pt idx="4">
                  <c:v>19712.501473855813</c:v>
                </c:pt>
                <c:pt idx="5">
                  <c:v>21856.041706525015</c:v>
                </c:pt>
                <c:pt idx="6">
                  <c:v>23236.412575263217</c:v>
                </c:pt>
                <c:pt idx="7">
                  <c:v>25435.107648576875</c:v>
                </c:pt>
                <c:pt idx="8">
                  <c:v>32043.160862814533</c:v>
                </c:pt>
                <c:pt idx="9">
                  <c:v>35094.198277395466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DA-4AF9-AC9D-FF8C869830BB}"/>
            </c:ext>
          </c:extLst>
        </c:ser>
        <c:ser>
          <c:idx val="2"/>
          <c:order val="1"/>
          <c:tx>
            <c:v>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38'!$O$64:$X$64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38'!$O$67:$X$67</c:f>
              <c:numCache>
                <c:formatCode>_-* #\ ##0.00\ [$€-1]_-;\-* #\ ##0.00\ [$€-1]_-;_-* "-"??\ [$€-1]_-;_-@_-</c:formatCode>
                <c:ptCount val="10"/>
                <c:pt idx="0">
                  <c:v>26807.062953015979</c:v>
                </c:pt>
                <c:pt idx="1">
                  <c:v>27790.655779630495</c:v>
                </c:pt>
                <c:pt idx="2">
                  <c:v>28465.549738516653</c:v>
                </c:pt>
                <c:pt idx="3">
                  <c:v>30617.693983592733</c:v>
                </c:pt>
                <c:pt idx="4">
                  <c:v>32094.261163458781</c:v>
                </c:pt>
                <c:pt idx="5">
                  <c:v>34979.128427257063</c:v>
                </c:pt>
                <c:pt idx="6">
                  <c:v>37016.890120239419</c:v>
                </c:pt>
                <c:pt idx="7">
                  <c:v>42754.555879720931</c:v>
                </c:pt>
                <c:pt idx="8">
                  <c:v>44789.519600252934</c:v>
                </c:pt>
                <c:pt idx="9">
                  <c:v>47263.12523166366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DA-4AF9-AC9D-FF8C869830BB}"/>
            </c:ext>
          </c:extLst>
        </c:ser>
        <c:ser>
          <c:idx val="3"/>
          <c:order val="2"/>
          <c:tx>
            <c:v>Produktivita práce p75-p100</c:v>
          </c:tx>
          <c:spPr>
            <a:ln w="28575" cap="rnd">
              <a:solidFill>
                <a:srgbClr val="0990A7"/>
              </a:solidFill>
              <a:round/>
            </a:ln>
            <a:effectLst/>
          </c:spPr>
          <c:marker>
            <c:symbol val="none"/>
          </c:marker>
          <c:cat>
            <c:numRef>
              <c:f>'Graf 38'!$O$64:$X$64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38'!$O$68:$X$68</c:f>
              <c:numCache>
                <c:formatCode>_-* #\ ##0.00\ [$€-1]_-;\-* #\ ##0.00\ [$€-1]_-;_-* "-"??\ [$€-1]_-;_-@_-</c:formatCode>
                <c:ptCount val="10"/>
                <c:pt idx="0">
                  <c:v>28337.173688676561</c:v>
                </c:pt>
                <c:pt idx="1">
                  <c:v>31217.571872336317</c:v>
                </c:pt>
                <c:pt idx="2">
                  <c:v>28955.102192358423</c:v>
                </c:pt>
                <c:pt idx="3">
                  <c:v>29459.697389654146</c:v>
                </c:pt>
                <c:pt idx="4">
                  <c:v>27127.9303279714</c:v>
                </c:pt>
                <c:pt idx="5">
                  <c:v>31602.02192356631</c:v>
                </c:pt>
                <c:pt idx="6">
                  <c:v>35029.693183010888</c:v>
                </c:pt>
                <c:pt idx="7">
                  <c:v>36220.674787073702</c:v>
                </c:pt>
                <c:pt idx="8">
                  <c:v>40953.082106900474</c:v>
                </c:pt>
                <c:pt idx="9">
                  <c:v>40833.792828408899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DA-4AF9-AC9D-FF8C8698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Mzdové náklady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38'!$O$70:$X$70</c:f>
              <c:numCache>
                <c:formatCode>_-* #\ ##0.00\ [$€-1]_-;\-* #\ ##0.00\ [$€-1]_-;_-* "-"??\ [$€-1]_-;_-@_-</c:formatCode>
                <c:ptCount val="10"/>
                <c:pt idx="0">
                  <c:v>11722.583358688686</c:v>
                </c:pt>
                <c:pt idx="1">
                  <c:v>11526.115616534817</c:v>
                </c:pt>
                <c:pt idx="2">
                  <c:v>12164.376239225641</c:v>
                </c:pt>
                <c:pt idx="3">
                  <c:v>13104.191292189642</c:v>
                </c:pt>
                <c:pt idx="4">
                  <c:v>13699.605041876443</c:v>
                </c:pt>
                <c:pt idx="5">
                  <c:v>14677.486994600356</c:v>
                </c:pt>
                <c:pt idx="6">
                  <c:v>15145.364480095372</c:v>
                </c:pt>
                <c:pt idx="7">
                  <c:v>16823.848070703876</c:v>
                </c:pt>
                <c:pt idx="8">
                  <c:v>17793.949519280661</c:v>
                </c:pt>
                <c:pt idx="9">
                  <c:v>20980.124059415291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6DA-4AF9-AC9D-FF8C869830BB}"/>
            </c:ext>
          </c:extLst>
        </c:ser>
        <c:ser>
          <c:idx val="7"/>
          <c:order val="5"/>
          <c:tx>
            <c:v>Mzdové náklady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38'!$O$71:$X$71</c:f>
              <c:numCache>
                <c:formatCode>_-* #\ ##0.00\ [$€-1]_-;\-* #\ ##0.00\ [$€-1]_-;_-* "-"??\ [$€-1]_-;_-@_-</c:formatCode>
                <c:ptCount val="10"/>
                <c:pt idx="0">
                  <c:v>15146.831740562537</c:v>
                </c:pt>
                <c:pt idx="1">
                  <c:v>16020.314977916592</c:v>
                </c:pt>
                <c:pt idx="2">
                  <c:v>16744.533271650358</c:v>
                </c:pt>
                <c:pt idx="3">
                  <c:v>17843.009160891022</c:v>
                </c:pt>
                <c:pt idx="4">
                  <c:v>19006.375729758129</c:v>
                </c:pt>
                <c:pt idx="5">
                  <c:v>20373.893336715766</c:v>
                </c:pt>
                <c:pt idx="6">
                  <c:v>21188.706630656347</c:v>
                </c:pt>
                <c:pt idx="7">
                  <c:v>22840.538522883991</c:v>
                </c:pt>
                <c:pt idx="8">
                  <c:v>24365.087509442154</c:v>
                </c:pt>
                <c:pt idx="9">
                  <c:v>26353.445140490003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6DA-4AF9-AC9D-FF8C869830BB}"/>
            </c:ext>
          </c:extLst>
        </c:ser>
        <c:ser>
          <c:idx val="8"/>
          <c:order val="6"/>
          <c:tx>
            <c:v>Mzdové náklady p75-p100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A50021"/>
              </a:solidFill>
              <a:ln w="25400">
                <a:solidFill>
                  <a:srgbClr val="A50021"/>
                </a:solidFill>
              </a:ln>
              <a:effectLst/>
            </c:spPr>
          </c:marker>
          <c:yVal>
            <c:numRef>
              <c:f>'Graf 38'!$O$72:$X$72</c:f>
              <c:numCache>
                <c:formatCode>_-* #\ ##0.00\ [$€-1]_-;\-* #\ ##0.00\ [$€-1]_-;_-* "-"??\ [$€-1]_-;_-@_-</c:formatCode>
                <c:ptCount val="10"/>
                <c:pt idx="0">
                  <c:v>16115.514887228384</c:v>
                </c:pt>
                <c:pt idx="1">
                  <c:v>17189.040079445436</c:v>
                </c:pt>
                <c:pt idx="2">
                  <c:v>16026.413116886024</c:v>
                </c:pt>
                <c:pt idx="3">
                  <c:v>16723.310339326934</c:v>
                </c:pt>
                <c:pt idx="4">
                  <c:v>17399.710441476971</c:v>
                </c:pt>
                <c:pt idx="5">
                  <c:v>19474.289971623399</c:v>
                </c:pt>
                <c:pt idx="6">
                  <c:v>20911.658156235779</c:v>
                </c:pt>
                <c:pt idx="7">
                  <c:v>22297.423652454483</c:v>
                </c:pt>
                <c:pt idx="8">
                  <c:v>23616.248144775487</c:v>
                </c:pt>
                <c:pt idx="9">
                  <c:v>26076.563216157138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6DA-4AF9-AC9D-FF8C8698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2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46456597222221"/>
          <c:y val="3.5659375E-2"/>
          <c:w val="0.22320833333333334"/>
          <c:h val="0.92715138888888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718923611111117E-2"/>
          <c:y val="3.8227167886770962E-2"/>
          <c:w val="0.65875138888888884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7482649419500705E-2"/>
                  <c:y val="-7.8471008988144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5A-4317-80AD-2A5C16E67D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5A-4317-80AD-2A5C16E67D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5A-4317-80AD-2A5C16E67D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5A-4317-80AD-2A5C16E67D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5A-4317-80AD-2A5C16E67D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5A-4317-80AD-2A5C16E67D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5A-4317-80AD-2A5C16E67D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5A-4317-80AD-2A5C16E67D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5A-4317-80AD-2A5C16E67DDE}"/>
                </c:ext>
              </c:extLst>
            </c:dLbl>
            <c:dLbl>
              <c:idx val="9"/>
              <c:layout>
                <c:manualLayout>
                  <c:x val="-3.5277787688941999E-2"/>
                  <c:y val="-0.256366764031460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5A-4317-80AD-2A5C16E67DDE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38'!$O$82:$X$82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38'!$O$83:$X$83</c:f>
              <c:numCache>
                <c:formatCode>_-* #\ ##0.00\ [$€-1]_-;\-* #\ ##0.00\ [$€-1]_-;_-* "-"??\ [$€-1]_-;_-@_-</c:formatCode>
                <c:ptCount val="10"/>
                <c:pt idx="0">
                  <c:v>15268.877099917023</c:v>
                </c:pt>
                <c:pt idx="1">
                  <c:v>16476.560022214486</c:v>
                </c:pt>
                <c:pt idx="2">
                  <c:v>17803.779291996812</c:v>
                </c:pt>
                <c:pt idx="3">
                  <c:v>19333.834008271137</c:v>
                </c:pt>
                <c:pt idx="4">
                  <c:v>20743.319859272586</c:v>
                </c:pt>
                <c:pt idx="5">
                  <c:v>23014.941233684076</c:v>
                </c:pt>
                <c:pt idx="6">
                  <c:v>25954.367824481855</c:v>
                </c:pt>
                <c:pt idx="7">
                  <c:v>27971.152316407017</c:v>
                </c:pt>
                <c:pt idx="8">
                  <c:v>30007.727320304817</c:v>
                </c:pt>
                <c:pt idx="9">
                  <c:v>33286.040565026087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56-4D0D-B5BB-F9541B382EB8}"/>
            </c:ext>
          </c:extLst>
        </c:ser>
        <c:ser>
          <c:idx val="9"/>
          <c:order val="7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38'!$O$82:$X$82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38'!$O$87:$X$87</c:f>
              <c:numCache>
                <c:formatCode>_-* #\ ##0.00\ [$€-1]_-;\-* #\ ##0.00\ [$€-1]_-;_-* "-"??\ [$€-1]_-;_-@_-</c:formatCode>
                <c:ptCount val="10"/>
                <c:pt idx="0">
                  <c:v>9946.1371373647289</c:v>
                </c:pt>
                <c:pt idx="1">
                  <c:v>10371.118764662404</c:v>
                </c:pt>
                <c:pt idx="2">
                  <c:v>11065.330263424346</c:v>
                </c:pt>
                <c:pt idx="3">
                  <c:v>12092.862757488623</c:v>
                </c:pt>
                <c:pt idx="4">
                  <c:v>13119.710313626469</c:v>
                </c:pt>
                <c:pt idx="5">
                  <c:v>14589.330790897142</c:v>
                </c:pt>
                <c:pt idx="6">
                  <c:v>15718.892226435191</c:v>
                </c:pt>
                <c:pt idx="7">
                  <c:v>16583.171563982374</c:v>
                </c:pt>
                <c:pt idx="8">
                  <c:v>17857.491504230664</c:v>
                </c:pt>
                <c:pt idx="9">
                  <c:v>20045.42757928108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56-4D0D-B5BB-F9541B382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38'!$O$82:$X$82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38'!$O$84:$X$84</c:f>
              <c:numCache>
                <c:formatCode>_-* #\ ##0.00\ [$€-1]_-;\-* #\ ##0.00\ [$€-1]_-;_-* "-"??\ [$€-1]_-;_-@_-</c:formatCode>
                <c:ptCount val="10"/>
                <c:pt idx="0">
                  <c:v>10749.924880716084</c:v>
                </c:pt>
                <c:pt idx="1">
                  <c:v>11144.770037956639</c:v>
                </c:pt>
                <c:pt idx="2">
                  <c:v>11506.3587931728</c:v>
                </c:pt>
                <c:pt idx="3">
                  <c:v>12409.157168684123</c:v>
                </c:pt>
                <c:pt idx="4">
                  <c:v>13818.733294027938</c:v>
                </c:pt>
                <c:pt idx="5">
                  <c:v>14246.651994901295</c:v>
                </c:pt>
                <c:pt idx="6">
                  <c:v>16956.537732088345</c:v>
                </c:pt>
                <c:pt idx="7">
                  <c:v>17760.295433786723</c:v>
                </c:pt>
                <c:pt idx="8">
                  <c:v>19579.136277827838</c:v>
                </c:pt>
                <c:pt idx="9">
                  <c:v>21547.752157130333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B56-4D0D-B5BB-F9541B382EB8}"/>
            </c:ext>
          </c:extLst>
        </c:ser>
        <c:ser>
          <c:idx val="2"/>
          <c:order val="1"/>
          <c:tx>
            <c:v>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38'!$O$82:$X$82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38'!$O$85:$X$85</c:f>
              <c:numCache>
                <c:formatCode>_-* #\ ##0.00\ [$€-1]_-;\-* #\ ##0.00\ [$€-1]_-;_-* "-"??\ [$€-1]_-;_-@_-</c:formatCode>
                <c:ptCount val="10"/>
                <c:pt idx="0">
                  <c:v>16829.296809279564</c:v>
                </c:pt>
                <c:pt idx="1">
                  <c:v>17310.808573701808</c:v>
                </c:pt>
                <c:pt idx="2">
                  <c:v>18614.212757264064</c:v>
                </c:pt>
                <c:pt idx="3">
                  <c:v>19849.126014667039</c:v>
                </c:pt>
                <c:pt idx="4">
                  <c:v>21113.29116022696</c:v>
                </c:pt>
                <c:pt idx="5">
                  <c:v>25506.454132474933</c:v>
                </c:pt>
                <c:pt idx="6">
                  <c:v>27631.960248769552</c:v>
                </c:pt>
                <c:pt idx="7">
                  <c:v>29442.007795618418</c:v>
                </c:pt>
                <c:pt idx="8">
                  <c:v>31196.784182471241</c:v>
                </c:pt>
                <c:pt idx="9">
                  <c:v>34035.762966319919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B56-4D0D-B5BB-F9541B382EB8}"/>
            </c:ext>
          </c:extLst>
        </c:ser>
        <c:ser>
          <c:idx val="3"/>
          <c:order val="2"/>
          <c:tx>
            <c:v>Produktivita práce p75-p100</c:v>
          </c:tx>
          <c:spPr>
            <a:ln w="28575" cap="rnd">
              <a:solidFill>
                <a:srgbClr val="0990A7"/>
              </a:solidFill>
              <a:round/>
            </a:ln>
            <a:effectLst/>
          </c:spPr>
          <c:marker>
            <c:symbol val="none"/>
          </c:marker>
          <c:cat>
            <c:numRef>
              <c:f>'Graf 38'!$O$82:$X$82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38'!$O$86:$X$86</c:f>
              <c:numCache>
                <c:formatCode>_-* #\ ##0.00\ [$€-1]_-;\-* #\ ##0.00\ [$€-1]_-;_-* "-"??\ [$€-1]_-;_-@_-</c:formatCode>
                <c:ptCount val="10"/>
                <c:pt idx="0">
                  <c:v>19445.930791699393</c:v>
                </c:pt>
                <c:pt idx="1">
                  <c:v>22449.20672079306</c:v>
                </c:pt>
                <c:pt idx="2">
                  <c:v>25159.546276838806</c:v>
                </c:pt>
                <c:pt idx="3">
                  <c:v>27762.951873945021</c:v>
                </c:pt>
                <c:pt idx="4">
                  <c:v>29390.455823860259</c:v>
                </c:pt>
                <c:pt idx="5">
                  <c:v>31893.722123639152</c:v>
                </c:pt>
                <c:pt idx="6">
                  <c:v>35360.023386152512</c:v>
                </c:pt>
                <c:pt idx="7">
                  <c:v>39310.921688311922</c:v>
                </c:pt>
                <c:pt idx="8">
                  <c:v>41698.805582285648</c:v>
                </c:pt>
                <c:pt idx="9">
                  <c:v>47672.885771374131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B56-4D0D-B5BB-F9541B382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6"/>
          <c:order val="4"/>
          <c:tx>
            <c:v>Mzdové náklady p0-p25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>
                  <a:lumMod val="60000"/>
                  <a:lumOff val="40000"/>
                </a:srgbClr>
              </a:solidFill>
              <a:ln w="25400">
                <a:solidFill>
                  <a:srgbClr val="F65959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38'!$O$88:$X$88</c:f>
              <c:numCache>
                <c:formatCode>_-* #\ ##0.00\ [$€-1]_-;\-* #\ ##0.00\ [$€-1]_-;_-* "-"??\ [$€-1]_-;_-@_-</c:formatCode>
                <c:ptCount val="10"/>
                <c:pt idx="0">
                  <c:v>9400.0388851151329</c:v>
                </c:pt>
                <c:pt idx="1">
                  <c:v>9785.6524467387917</c:v>
                </c:pt>
                <c:pt idx="2">
                  <c:v>10125.773305697297</c:v>
                </c:pt>
                <c:pt idx="3">
                  <c:v>10801.709463324521</c:v>
                </c:pt>
                <c:pt idx="4">
                  <c:v>11900.554986401878</c:v>
                </c:pt>
                <c:pt idx="5">
                  <c:v>13254.606516694619</c:v>
                </c:pt>
                <c:pt idx="6">
                  <c:v>13987.280963294788</c:v>
                </c:pt>
                <c:pt idx="7">
                  <c:v>14715.82033314344</c:v>
                </c:pt>
                <c:pt idx="8">
                  <c:v>15746.898356411535</c:v>
                </c:pt>
                <c:pt idx="9">
                  <c:v>17416.53553187854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B56-4D0D-B5BB-F9541B382EB8}"/>
            </c:ext>
          </c:extLst>
        </c:ser>
        <c:ser>
          <c:idx val="7"/>
          <c:order val="5"/>
          <c:tx>
            <c:v>Mzdové náklady p25-p75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65959"/>
              </a:solidFill>
              <a:ln w="25400">
                <a:solidFill>
                  <a:srgbClr val="F65959"/>
                </a:solidFill>
              </a:ln>
              <a:effectLst/>
            </c:spPr>
          </c:marker>
          <c:yVal>
            <c:numRef>
              <c:f>'Graf 38'!$O$89:$X$89</c:f>
              <c:numCache>
                <c:formatCode>_-* #\ ##0.00\ [$€-1]_-;\-* #\ ##0.00\ [$€-1]_-;_-* "-"??\ [$€-1]_-;_-@_-</c:formatCode>
                <c:ptCount val="10"/>
                <c:pt idx="0">
                  <c:v>10585.906867111342</c:v>
                </c:pt>
                <c:pt idx="1">
                  <c:v>11081.285335418803</c:v>
                </c:pt>
                <c:pt idx="2">
                  <c:v>11773.83207909908</c:v>
                </c:pt>
                <c:pt idx="3">
                  <c:v>13026.750322961254</c:v>
                </c:pt>
                <c:pt idx="4">
                  <c:v>14232.03833523178</c:v>
                </c:pt>
                <c:pt idx="5">
                  <c:v>15636.666392776649</c:v>
                </c:pt>
                <c:pt idx="6">
                  <c:v>16771.318223485847</c:v>
                </c:pt>
                <c:pt idx="7">
                  <c:v>17669.262509376134</c:v>
                </c:pt>
                <c:pt idx="8">
                  <c:v>19054.278631989062</c:v>
                </c:pt>
                <c:pt idx="9">
                  <c:v>21089.382604789087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B56-4D0D-B5BB-F9541B382EB8}"/>
            </c:ext>
          </c:extLst>
        </c:ser>
        <c:ser>
          <c:idx val="8"/>
          <c:order val="6"/>
          <c:tx>
            <c:v>Mzdové náklady p75-p100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BF0A0A"/>
              </a:solidFill>
              <a:ln w="25400">
                <a:solidFill>
                  <a:srgbClr val="BF0A0A"/>
                </a:solidFill>
              </a:ln>
              <a:effectLst/>
            </c:spPr>
          </c:marker>
          <c:yVal>
            <c:numRef>
              <c:f>'Graf 38'!$O$90:$X$90</c:f>
              <c:numCache>
                <c:formatCode>_-* #\ ##0.00\ [$€-1]_-;\-* #\ ##0.00\ [$€-1]_-;_-* "-"??\ [$€-1]_-;_-@_-</c:formatCode>
                <c:ptCount val="10"/>
                <c:pt idx="0">
                  <c:v>9986.307067293199</c:v>
                </c:pt>
                <c:pt idx="1">
                  <c:v>10374.027381108323</c:v>
                </c:pt>
                <c:pt idx="2">
                  <c:v>11475.483128308331</c:v>
                </c:pt>
                <c:pt idx="3">
                  <c:v>12637.943281370535</c:v>
                </c:pt>
                <c:pt idx="4">
                  <c:v>13379.986593236477</c:v>
                </c:pt>
                <c:pt idx="5">
                  <c:v>15107.636724057998</c:v>
                </c:pt>
                <c:pt idx="6">
                  <c:v>16554.823288516905</c:v>
                </c:pt>
                <c:pt idx="7">
                  <c:v>17577.387956235856</c:v>
                </c:pt>
                <c:pt idx="8">
                  <c:v>18946.804755612498</c:v>
                </c:pt>
                <c:pt idx="9">
                  <c:v>22019.846053973848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B56-4D0D-B5BB-F9541B382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2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85052083333328"/>
          <c:y val="3.1249652777777779E-2"/>
          <c:w val="0.22100347222222222"/>
          <c:h val="0.940380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065425683504217E-2"/>
          <c:y val="3.8227167886770962E-2"/>
          <c:w val="0.7266536255639432"/>
          <c:h val="0.85807777777777783"/>
        </c:manualLayout>
      </c:layout>
      <c:areaChart>
        <c:grouping val="standard"/>
        <c:varyColors val="0"/>
        <c:ser>
          <c:idx val="4"/>
          <c:order val="4"/>
          <c:tx>
            <c:v>Priemerná jednotková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0868055555555544E-2"/>
                  <c:y val="-0.11906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7C-4951-B671-990E356E437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7C-4951-B671-990E356E437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7C-4951-B671-990E356E43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7C-4951-B671-990E356E43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7C-4951-B671-990E356E437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C-4951-B671-990E356E437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7C-4951-B671-990E356E437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C-4951-B671-990E356E437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C-4951-B671-990E356E437F}"/>
                </c:ext>
              </c:extLst>
            </c:dLbl>
            <c:dLbl>
              <c:idx val="9"/>
              <c:layout>
                <c:manualLayout>
                  <c:x val="-2.8663194444444446E-2"/>
                  <c:y val="-0.16315972222222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7C-4951-B671-990E356E43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39'!$O$11:$X$11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39'!$O$12:$X$12</c:f>
              <c:numCache>
                <c:formatCode>#\ ##0.00\ "€"</c:formatCode>
                <c:ptCount val="10"/>
                <c:pt idx="0">
                  <c:v>0.87300957182549987</c:v>
                </c:pt>
                <c:pt idx="1">
                  <c:v>0.77017417562186363</c:v>
                </c:pt>
                <c:pt idx="2">
                  <c:v>0.85224318903383911</c:v>
                </c:pt>
                <c:pt idx="3">
                  <c:v>0.87648106126909431</c:v>
                </c:pt>
                <c:pt idx="4">
                  <c:v>0.89810028685287824</c:v>
                </c:pt>
                <c:pt idx="5">
                  <c:v>0.80724570425291953</c:v>
                </c:pt>
                <c:pt idx="6">
                  <c:v>0.90083193559656061</c:v>
                </c:pt>
                <c:pt idx="7">
                  <c:v>1.0511853353871878</c:v>
                </c:pt>
                <c:pt idx="8">
                  <c:v>1.2403269661166914</c:v>
                </c:pt>
                <c:pt idx="9">
                  <c:v>0.99914418009726502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0E-4F83-AD62-45CFFD4FE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  <c:extLst>
          <c:ext xmlns:c15="http://schemas.microsoft.com/office/drawing/2012/chart" uri="{02D57815-91ED-43cb-92C2-25804820EDAC}">
            <c15:filteredAreaSeries>
              <c15:ser>
                <c:idx val="11"/>
                <c:order val="0"/>
                <c:tx>
                  <c:v>Hranica</c:v>
                </c:tx>
                <c:spPr>
                  <a:solidFill>
                    <a:schemeClr val="accent6">
                      <a:lumMod val="6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'Graf 39'!$O$11:$X$11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39'!$O$16:$X$16</c15:sqref>
                        </c15:formulaRef>
                      </c:ext>
                    </c:extLst>
                    <c:numCache>
                      <c:formatCode>#\ ##0.00\ "€"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0E-4F83-AD62-45CFFD4FE85F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v>Jednotková 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39'!$O$11:$X$11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39'!$O$13:$X$13</c:f>
              <c:numCache>
                <c:formatCode>#\ ##0.00\ "€"</c:formatCode>
                <c:ptCount val="10"/>
                <c:pt idx="0">
                  <c:v>0.28871872960636197</c:v>
                </c:pt>
                <c:pt idx="1">
                  <c:v>0.32056724879329329</c:v>
                </c:pt>
                <c:pt idx="2">
                  <c:v>0.37986719990372536</c:v>
                </c:pt>
                <c:pt idx="3">
                  <c:v>0.35935550631729618</c:v>
                </c:pt>
                <c:pt idx="4">
                  <c:v>0.41757376824378162</c:v>
                </c:pt>
                <c:pt idx="5">
                  <c:v>0.32011172366981383</c:v>
                </c:pt>
                <c:pt idx="6">
                  <c:v>0.45196225412315277</c:v>
                </c:pt>
                <c:pt idx="7">
                  <c:v>0.6291266019825118</c:v>
                </c:pt>
                <c:pt idx="8">
                  <c:v>0.69274358061087682</c:v>
                </c:pt>
                <c:pt idx="9">
                  <c:v>0.46324573327470608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D0E-4F83-AD62-45CFFD4FE85F}"/>
            </c:ext>
          </c:extLst>
        </c:ser>
        <c:ser>
          <c:idx val="2"/>
          <c:order val="2"/>
          <c:tx>
            <c:v>Jednotková 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39'!$O$11:$X$11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39'!$O$14:$X$14</c:f>
              <c:numCache>
                <c:formatCode>#\ ##0.00\ "€"</c:formatCode>
                <c:ptCount val="10"/>
                <c:pt idx="0">
                  <c:v>0.93102079727565212</c:v>
                </c:pt>
                <c:pt idx="1">
                  <c:v>0.77404921527438975</c:v>
                </c:pt>
                <c:pt idx="2">
                  <c:v>0.89043760445835962</c:v>
                </c:pt>
                <c:pt idx="3">
                  <c:v>0.88054084312152869</c:v>
                </c:pt>
                <c:pt idx="4">
                  <c:v>0.94410382600081422</c:v>
                </c:pt>
                <c:pt idx="5">
                  <c:v>0.81394037785752782</c:v>
                </c:pt>
                <c:pt idx="6">
                  <c:v>0.93918979701544747</c:v>
                </c:pt>
                <c:pt idx="7">
                  <c:v>1.1243539657294486</c:v>
                </c:pt>
                <c:pt idx="8">
                  <c:v>1.3942189475482558</c:v>
                </c:pt>
                <c:pt idx="9">
                  <c:v>1.0377464528394789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0E-4F83-AD62-45CFFD4FE85F}"/>
            </c:ext>
          </c:extLst>
        </c:ser>
        <c:ser>
          <c:idx val="3"/>
          <c:order val="3"/>
          <c:tx>
            <c:v>Jednotková 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39'!$O$11:$X$11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39'!$O$15:$X$15</c:f>
              <c:numCache>
                <c:formatCode>#\ ##0.00\ "€"</c:formatCode>
                <c:ptCount val="10"/>
                <c:pt idx="0">
                  <c:v>1.7668291882841867</c:v>
                </c:pt>
                <c:pt idx="1">
                  <c:v>1.5882740166632032</c:v>
                </c:pt>
                <c:pt idx="2">
                  <c:v>1.580421471144819</c:v>
                </c:pt>
                <c:pt idx="3">
                  <c:v>1.7768249703786461</c:v>
                </c:pt>
                <c:pt idx="4">
                  <c:v>1.610023619579779</c:v>
                </c:pt>
                <c:pt idx="5">
                  <c:v>1.6230722620146707</c:v>
                </c:pt>
                <c:pt idx="6">
                  <c:v>1.5519617522911735</c:v>
                </c:pt>
                <c:pt idx="7">
                  <c:v>1.5465105135777781</c:v>
                </c:pt>
                <c:pt idx="8">
                  <c:v>1.7096932475989433</c:v>
                </c:pt>
                <c:pt idx="9">
                  <c:v>1.7548417528153128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D0E-4F83-AD62-45CFFD4FE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12"/>
          <c:order val="5"/>
          <c:tx>
            <c:v>Hranica</c:v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'Graf 39'!$O$16:$X$16</c:f>
              <c:numCache>
                <c:formatCode>#\ ##0.00\ "€"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D0E-4F83-AD62-45CFFD4FE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  <c:extLst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1906438718618324"/>
          <c:y val="4.6055731244801577E-2"/>
          <c:w val="0.16527713047831116"/>
          <c:h val="0.91448149972079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85937500000004E-2"/>
          <c:y val="3.8227083333333335E-2"/>
          <c:w val="0.7266536255639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jednotková produktivita práce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3.3072916666666667E-2"/>
                  <c:y val="-0.19402777777777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47-4F8E-959C-37C7DF2E80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47-4F8E-959C-37C7DF2E80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47-4F8E-959C-37C7DF2E805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47-4F8E-959C-37C7DF2E80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47-4F8E-959C-37C7DF2E805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47-4F8E-959C-37C7DF2E805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47-4F8E-959C-37C7DF2E805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7-4F8E-959C-37C7DF2E805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47-4F8E-959C-37C7DF2E805A}"/>
                </c:ext>
              </c:extLst>
            </c:dLbl>
            <c:dLbl>
              <c:idx val="9"/>
              <c:layout>
                <c:manualLayout>
                  <c:x val="-2.2048611111111113E-2"/>
                  <c:y val="-0.3307291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47-4F8E-959C-37C7DF2E805A}"/>
                </c:ext>
              </c:extLst>
            </c:dLbl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39'!$O$30:$X$30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39'!$O$31:$X$31</c:f>
              <c:numCache>
                <c:formatCode>#\ ##0.00\ "€"</c:formatCode>
                <c:ptCount val="10"/>
                <c:pt idx="0">
                  <c:v>1.5383307016464294</c:v>
                </c:pt>
                <c:pt idx="1">
                  <c:v>1.5319942284635597</c:v>
                </c:pt>
                <c:pt idx="2">
                  <c:v>1.5620110387852113</c:v>
                </c:pt>
                <c:pt idx="3">
                  <c:v>1.4640833757191152</c:v>
                </c:pt>
                <c:pt idx="4">
                  <c:v>1.4381646076690644</c:v>
                </c:pt>
                <c:pt idx="5">
                  <c:v>1.4330424346102477</c:v>
                </c:pt>
                <c:pt idx="6">
                  <c:v>1.4903104693554048</c:v>
                </c:pt>
                <c:pt idx="7">
                  <c:v>1.4454428379861415</c:v>
                </c:pt>
                <c:pt idx="8">
                  <c:v>1.4923202026460551</c:v>
                </c:pt>
                <c:pt idx="9">
                  <c:v>1.6166241174725084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BB-4F21-B6AA-56FFE059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  <c:extLst/>
      </c:areaChart>
      <c:lineChart>
        <c:grouping val="standard"/>
        <c:varyColors val="0"/>
        <c:ser>
          <c:idx val="1"/>
          <c:order val="0"/>
          <c:tx>
            <c:v>Jednotková produktivita práce p0-p25</c:v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39'!$O$30:$X$30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39'!$O$32:$X$32</c:f>
              <c:numCache>
                <c:formatCode>#\ ##0.00\ "€"</c:formatCode>
                <c:ptCount val="10"/>
                <c:pt idx="0">
                  <c:v>1.2623597646233842</c:v>
                </c:pt>
                <c:pt idx="1">
                  <c:v>1.306291752231745</c:v>
                </c:pt>
                <c:pt idx="2">
                  <c:v>1.2782777733221229</c:v>
                </c:pt>
                <c:pt idx="3">
                  <c:v>1.3003981532681694</c:v>
                </c:pt>
                <c:pt idx="4">
                  <c:v>1.2948425848710854</c:v>
                </c:pt>
                <c:pt idx="5">
                  <c:v>1.3146408355084496</c:v>
                </c:pt>
                <c:pt idx="6">
                  <c:v>1.3741597767351532</c:v>
                </c:pt>
                <c:pt idx="7">
                  <c:v>1.2828133179178089</c:v>
                </c:pt>
                <c:pt idx="8">
                  <c:v>1.2940380047520961</c:v>
                </c:pt>
                <c:pt idx="9">
                  <c:v>1.4131871191469425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BB-4F21-B6AA-56FFE059F9EF}"/>
            </c:ext>
          </c:extLst>
        </c:ser>
        <c:ser>
          <c:idx val="2"/>
          <c:order val="1"/>
          <c:tx>
            <c:v>Jednotková produktivita práce p25-p75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'Graf 39'!$O$30:$X$30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39'!$O$33:$X$33</c:f>
              <c:numCache>
                <c:formatCode>#\ ##0.00\ "€"</c:formatCode>
                <c:ptCount val="10"/>
                <c:pt idx="0">
                  <c:v>1.5724514863265051</c:v>
                </c:pt>
                <c:pt idx="1">
                  <c:v>1.5530874516442752</c:v>
                </c:pt>
                <c:pt idx="2">
                  <c:v>1.6023977433432579</c:v>
                </c:pt>
                <c:pt idx="3">
                  <c:v>1.437148760689523</c:v>
                </c:pt>
                <c:pt idx="4">
                  <c:v>1.4702933765236701</c:v>
                </c:pt>
                <c:pt idx="5">
                  <c:v>1.4403378433702527</c:v>
                </c:pt>
                <c:pt idx="6">
                  <c:v>1.4898710225406584</c:v>
                </c:pt>
                <c:pt idx="7">
                  <c:v>1.5094172189776762</c:v>
                </c:pt>
                <c:pt idx="8">
                  <c:v>1.4694499862821111</c:v>
                </c:pt>
                <c:pt idx="9">
                  <c:v>1.6480947687205143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BB-4F21-B6AA-56FFE059F9EF}"/>
            </c:ext>
          </c:extLst>
        </c:ser>
        <c:ser>
          <c:idx val="3"/>
          <c:order val="2"/>
          <c:tx>
            <c:v>Jednotková produktivita práce p75-p100</c:v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39'!$O$30:$X$30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39'!$O$34:$X$34</c:f>
              <c:numCache>
                <c:formatCode>#\ ##0.00\ "€"</c:formatCode>
                <c:ptCount val="10"/>
                <c:pt idx="0">
                  <c:v>1.955772035729989</c:v>
                </c:pt>
                <c:pt idx="1">
                  <c:v>1.8883914707439033</c:v>
                </c:pt>
                <c:pt idx="2">
                  <c:v>1.9707382681405519</c:v>
                </c:pt>
                <c:pt idx="3">
                  <c:v>1.7940114193709091</c:v>
                </c:pt>
                <c:pt idx="4">
                  <c:v>1.6229624744982127</c:v>
                </c:pt>
                <c:pt idx="5">
                  <c:v>1.6278696860966138</c:v>
                </c:pt>
                <c:pt idx="6">
                  <c:v>1.6965129674209456</c:v>
                </c:pt>
                <c:pt idx="7">
                  <c:v>1.5993995410565882</c:v>
                </c:pt>
                <c:pt idx="8">
                  <c:v>1.8985010256961403</c:v>
                </c:pt>
                <c:pt idx="9">
                  <c:v>1.9385928371179415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BB-4F21-B6AA-56FFE059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46631944444449"/>
          <c:y val="6.7971527777777777E-2"/>
          <c:w val="0.16320052083333336"/>
          <c:h val="0.87697491881704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5104166666675E-2"/>
          <c:y val="5.1741507281589355E-2"/>
          <c:w val="0.83459444444444442"/>
          <c:h val="0.79134548611111111"/>
        </c:manualLayout>
      </c:layout>
      <c:areaChart>
        <c:grouping val="standard"/>
        <c:varyColors val="0"/>
        <c:ser>
          <c:idx val="1"/>
          <c:order val="0"/>
          <c:tx>
            <c:strRef>
              <c:f>'Graf 7'!$N$6</c:f>
              <c:strCache>
                <c:ptCount val="1"/>
                <c:pt idx="0">
                  <c:v>Domáca produkcia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'Graf 7'!$O$4:$W$4</c15:sqref>
                  </c15:fullRef>
                </c:ext>
              </c:extLst>
              <c:f>'Graf 7'!$P$4:$W$4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7'!$O$6:$W$6</c15:sqref>
                  </c15:fullRef>
                </c:ext>
              </c:extLst>
              <c:f>'Graf 7'!$P$6:$W$6</c:f>
              <c:numCache>
                <c:formatCode>0.0000</c:formatCode>
                <c:ptCount val="8"/>
                <c:pt idx="0">
                  <c:v>97.09666666666665</c:v>
                </c:pt>
                <c:pt idx="1">
                  <c:v>101.19333333333333</c:v>
                </c:pt>
                <c:pt idx="2">
                  <c:v>105.48666666666666</c:v>
                </c:pt>
                <c:pt idx="3">
                  <c:v>110.08</c:v>
                </c:pt>
                <c:pt idx="4">
                  <c:v>113.14333333333336</c:v>
                </c:pt>
                <c:pt idx="5">
                  <c:v>115.27666666666669</c:v>
                </c:pt>
                <c:pt idx="6">
                  <c:v>137.50416666666669</c:v>
                </c:pt>
                <c:pt idx="7">
                  <c:v>161.62166666666667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E-42C5-9885-3A7BBCA52832}"/>
            </c:ext>
          </c:extLst>
        </c:ser>
        <c:ser>
          <c:idx val="0"/>
          <c:order val="1"/>
          <c:tx>
            <c:strRef>
              <c:f>'Graf 7'!$N$5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'Graf 7'!$O$4:$W$4</c15:sqref>
                  </c15:fullRef>
                </c:ext>
              </c:extLst>
              <c:f>'Graf 7'!$P$4:$W$4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7'!$O$5:$W$5</c15:sqref>
                  </c15:fullRef>
                </c:ext>
              </c:extLst>
              <c:f>'Graf 7'!$P$5:$W$5</c:f>
              <c:numCache>
                <c:formatCode>0.0000</c:formatCode>
                <c:ptCount val="8"/>
                <c:pt idx="0">
                  <c:v>99.066666666666677</c:v>
                </c:pt>
                <c:pt idx="1">
                  <c:v>103.79166666666667</c:v>
                </c:pt>
                <c:pt idx="2">
                  <c:v>105.45833333333333</c:v>
                </c:pt>
                <c:pt idx="3">
                  <c:v>107.76666666666667</c:v>
                </c:pt>
                <c:pt idx="4">
                  <c:v>109.59166666666665</c:v>
                </c:pt>
                <c:pt idx="5">
                  <c:v>116.71666666666668</c:v>
                </c:pt>
                <c:pt idx="6">
                  <c:v>138.25</c:v>
                </c:pt>
                <c:pt idx="7">
                  <c:v>153.08333333333331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E-42C5-9885-3A7BBCA52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barChart>
        <c:barDir val="col"/>
        <c:grouping val="clustered"/>
        <c:varyColors val="0"/>
        <c:ser>
          <c:idx val="4"/>
          <c:order val="4"/>
          <c:tx>
            <c:v>Import % zmena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E-4EB2-A47B-E32A8E72DA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E-4EB2-A47B-E32A8E72DA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E-4EB2-A47B-E32A8E72DA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E-4EB2-A47B-E32A8E72DA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2E-4EB2-A47B-E32A8E72DA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E-4EB2-A47B-E32A8E72DAA2}"/>
                </c:ext>
              </c:extLst>
            </c:dLbl>
            <c:dLbl>
              <c:idx val="6"/>
              <c:layout>
                <c:manualLayout>
                  <c:x val="-8.8498550662023164E-3"/>
                  <c:y val="4.3896107936036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E-4EB2-A47B-E32A8E72DAA2}"/>
                </c:ext>
              </c:extLst>
            </c:dLbl>
            <c:dLbl>
              <c:idx val="7"/>
              <c:layout>
                <c:manualLayout>
                  <c:x val="-6.6373912996517369E-3"/>
                  <c:y val="4.389610793603611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E-4EB2-A47B-E32A8E72DA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7'!$O$4:$W$4</c15:sqref>
                  </c15:fullRef>
                </c:ext>
              </c:extLst>
              <c:f>'Graf 7'!$P$4:$W$4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7'!$O$7:$W$7</c15:sqref>
                  </c15:fullRef>
                </c:ext>
              </c:extLst>
              <c:f>'Graf 7'!$P$7:$W$7</c:f>
              <c:numCache>
                <c:formatCode>0.00%</c:formatCode>
                <c:ptCount val="8"/>
                <c:pt idx="0">
                  <c:v>-9.3333333333331936E-3</c:v>
                </c:pt>
                <c:pt idx="1">
                  <c:v>4.7695154777927184E-2</c:v>
                </c:pt>
                <c:pt idx="2">
                  <c:v>1.6057808109193106E-2</c:v>
                </c:pt>
                <c:pt idx="3">
                  <c:v>2.1888581588304978E-2</c:v>
                </c:pt>
                <c:pt idx="4">
                  <c:v>1.6934735539746226E-2</c:v>
                </c:pt>
                <c:pt idx="5">
                  <c:v>6.5014067371302886E-2</c:v>
                </c:pt>
                <c:pt idx="6">
                  <c:v>0.18449236041696393</c:v>
                </c:pt>
                <c:pt idx="7">
                  <c:v>0.10729355033152488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E-42C5-9885-3A7BBCA52832}"/>
            </c:ext>
          </c:extLst>
        </c:ser>
        <c:ser>
          <c:idx val="5"/>
          <c:order val="5"/>
          <c:tx>
            <c:v>Domáca produkcia % zmena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E-4EB2-A47B-E32A8E72DA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E-4EB2-A47B-E32A8E72DA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E-4EB2-A47B-E32A8E72DA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E-4EB2-A47B-E32A8E72DA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E-4EB2-A47B-E32A8E72DA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E-4EB2-A47B-E32A8E72DAA2}"/>
                </c:ext>
              </c:extLst>
            </c:dLbl>
            <c:dLbl>
              <c:idx val="6"/>
              <c:layout>
                <c:manualLayout>
                  <c:x val="-2.2124637665505791E-3"/>
                  <c:y val="-1.755844317441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E-4EB2-A47B-E32A8E72DAA2}"/>
                </c:ext>
              </c:extLst>
            </c:dLbl>
            <c:dLbl>
              <c:idx val="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B2E-4EB2-A47B-E32A8E72DA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7'!$O$4:$W$4</c15:sqref>
                  </c15:fullRef>
                </c:ext>
              </c:extLst>
              <c:f>'Graf 7'!$P$4:$W$4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7'!$O$8:$W$8</c15:sqref>
                  </c15:fullRef>
                </c:ext>
              </c:extLst>
              <c:f>'Graf 7'!$P$8:$W$8</c:f>
              <c:numCache>
                <c:formatCode>0.00%</c:formatCode>
                <c:ptCount val="8"/>
                <c:pt idx="0">
                  <c:v>-2.9033333333333466E-2</c:v>
                </c:pt>
                <c:pt idx="1">
                  <c:v>4.2191630334031505E-2</c:v>
                </c:pt>
                <c:pt idx="2">
                  <c:v>4.2427037354239472E-2</c:v>
                </c:pt>
                <c:pt idx="3">
                  <c:v>4.3544207798773993E-2</c:v>
                </c:pt>
                <c:pt idx="4">
                  <c:v>2.7828246124031342E-2</c:v>
                </c:pt>
                <c:pt idx="5">
                  <c:v>1.8855139498570983E-2</c:v>
                </c:pt>
                <c:pt idx="6">
                  <c:v>0.19281872596362382</c:v>
                </c:pt>
                <c:pt idx="7">
                  <c:v>0.17539468500954492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DE-42C5-9885-3A7BBCA52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845552"/>
        <c:axId val="1276852624"/>
      </c:barChart>
      <c:lineChart>
        <c:grouping val="standard"/>
        <c:varyColors val="0"/>
        <c:ser>
          <c:idx val="2"/>
          <c:order val="2"/>
          <c:tx>
            <c:strRef>
              <c:f>'Graf 7'!$N$5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7'!$O$4:$W$4</c15:sqref>
                  </c15:fullRef>
                </c:ext>
              </c:extLst>
              <c:f>'Graf 7'!$P$4:$W$4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7'!$O$5:$W$5</c15:sqref>
                  </c15:fullRef>
                </c:ext>
              </c:extLst>
              <c:f>'Graf 7'!$P$5:$W$5</c:f>
              <c:numCache>
                <c:formatCode>0.0000</c:formatCode>
                <c:ptCount val="8"/>
                <c:pt idx="0">
                  <c:v>99.066666666666677</c:v>
                </c:pt>
                <c:pt idx="1">
                  <c:v>103.79166666666667</c:v>
                </c:pt>
                <c:pt idx="2">
                  <c:v>105.45833333333333</c:v>
                </c:pt>
                <c:pt idx="3">
                  <c:v>107.76666666666667</c:v>
                </c:pt>
                <c:pt idx="4">
                  <c:v>109.59166666666665</c:v>
                </c:pt>
                <c:pt idx="5">
                  <c:v>116.71666666666668</c:v>
                </c:pt>
                <c:pt idx="6">
                  <c:v>138.25</c:v>
                </c:pt>
                <c:pt idx="7">
                  <c:v>153.08333333333331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DE-42C5-9885-3A7BBCA52832}"/>
            </c:ext>
          </c:extLst>
        </c:ser>
        <c:ser>
          <c:idx val="3"/>
          <c:order val="3"/>
          <c:tx>
            <c:strRef>
              <c:f>'Graf 7'!$N$6</c:f>
              <c:strCache>
                <c:ptCount val="1"/>
                <c:pt idx="0">
                  <c:v>Domáca produkcia</c:v>
                </c:pt>
              </c:strCache>
            </c:strRef>
          </c:tx>
          <c:spPr>
            <a:ln w="28575" cap="rnd">
              <a:solidFill>
                <a:schemeClr val="accent5">
                  <a:shade val="9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7'!$O$4:$W$4</c15:sqref>
                  </c15:fullRef>
                </c:ext>
              </c:extLst>
              <c:f>'Graf 7'!$P$4:$W$4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7'!$O$6:$W$6</c15:sqref>
                  </c15:fullRef>
                </c:ext>
              </c:extLst>
              <c:f>'Graf 7'!$P$6:$W$6</c:f>
              <c:numCache>
                <c:formatCode>0.0000</c:formatCode>
                <c:ptCount val="8"/>
                <c:pt idx="0">
                  <c:v>97.09666666666665</c:v>
                </c:pt>
                <c:pt idx="1">
                  <c:v>101.19333333333333</c:v>
                </c:pt>
                <c:pt idx="2">
                  <c:v>105.48666666666666</c:v>
                </c:pt>
                <c:pt idx="3">
                  <c:v>110.08</c:v>
                </c:pt>
                <c:pt idx="4">
                  <c:v>113.14333333333336</c:v>
                </c:pt>
                <c:pt idx="5">
                  <c:v>115.27666666666669</c:v>
                </c:pt>
                <c:pt idx="6">
                  <c:v>137.50416666666669</c:v>
                </c:pt>
                <c:pt idx="7">
                  <c:v>161.62166666666667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DE-42C5-9885-3A7BBCA52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100"/>
        <c:auto val="1"/>
        <c:lblAlgn val="ctr"/>
        <c:lblOffset val="100"/>
        <c:noMultiLvlLbl val="0"/>
      </c:catAx>
      <c:valAx>
        <c:axId val="135945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1276852624"/>
        <c:scaling>
          <c:orientation val="minMax"/>
          <c:max val="0.70000000000000007"/>
          <c:min val="-0.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276845552"/>
        <c:crosses val="max"/>
        <c:crossBetween val="between"/>
        <c:majorUnit val="0.2"/>
      </c:valAx>
      <c:catAx>
        <c:axId val="127684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6852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3127327492840021E-2"/>
          <c:y val="0.92432600419547839"/>
          <c:w val="0.91805468749999997"/>
          <c:h val="7.2103954626680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776203827292407E-2"/>
          <c:y val="3.8227045398217571E-2"/>
          <c:w val="0.7266536255639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jednotková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5277777777777776E-2"/>
                  <c:y val="-0.220486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55-4A6A-A306-4432EB73C9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55-4A6A-A306-4432EB73C9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55-4A6A-A306-4432EB73C9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55-4A6A-A306-4432EB73C9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55-4A6A-A306-4432EB73C9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55-4A6A-A306-4432EB73C9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55-4A6A-A306-4432EB73C95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55-4A6A-A306-4432EB73C9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55-4A6A-A306-4432EB73C954}"/>
                </c:ext>
              </c:extLst>
            </c:dLbl>
            <c:dLbl>
              <c:idx val="9"/>
              <c:layout>
                <c:manualLayout>
                  <c:x val="-1.9843750000000163E-2"/>
                  <c:y val="-0.229305555555555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55-4A6A-A306-4432EB73C9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39'!$O$48:$X$48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39'!$O$49:$X$49</c:f>
              <c:numCache>
                <c:formatCode>#\ ##0.00\ "€"</c:formatCode>
                <c:ptCount val="10"/>
                <c:pt idx="0">
                  <c:v>2.2378256579986933</c:v>
                </c:pt>
                <c:pt idx="1">
                  <c:v>2.1719217808602815</c:v>
                </c:pt>
                <c:pt idx="2">
                  <c:v>2.1710138730904371</c:v>
                </c:pt>
                <c:pt idx="3">
                  <c:v>2.1467280826754322</c:v>
                </c:pt>
                <c:pt idx="4">
                  <c:v>2.204431251348101</c:v>
                </c:pt>
                <c:pt idx="5">
                  <c:v>2.1142151266147189</c:v>
                </c:pt>
                <c:pt idx="6">
                  <c:v>1.985111702144877</c:v>
                </c:pt>
                <c:pt idx="7">
                  <c:v>1.8769931040143086</c:v>
                </c:pt>
                <c:pt idx="8">
                  <c:v>1.7793356811777916</c:v>
                </c:pt>
                <c:pt idx="9">
                  <c:v>1.8962939025992955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0F-4377-B691-73FAAD01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  <c:extLst/>
      </c:areaChart>
      <c:lineChart>
        <c:grouping val="standard"/>
        <c:varyColors val="0"/>
        <c:ser>
          <c:idx val="1"/>
          <c:order val="0"/>
          <c:tx>
            <c:v>Jednotková 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39'!$O$48:$X$48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39'!$O$50:$X$50</c:f>
              <c:numCache>
                <c:formatCode>#\ ##0.00\ "€"</c:formatCode>
                <c:ptCount val="10"/>
                <c:pt idx="0">
                  <c:v>1.6872527991235078</c:v>
                </c:pt>
                <c:pt idx="1">
                  <c:v>1.7188702433242693</c:v>
                </c:pt>
                <c:pt idx="2">
                  <c:v>1.633362064412885</c:v>
                </c:pt>
                <c:pt idx="3">
                  <c:v>1.682031623381707</c:v>
                </c:pt>
                <c:pt idx="4">
                  <c:v>1.7433411624027173</c:v>
                </c:pt>
                <c:pt idx="5">
                  <c:v>1.7274249653920097</c:v>
                </c:pt>
                <c:pt idx="6">
                  <c:v>1.59279891073754</c:v>
                </c:pt>
                <c:pt idx="7">
                  <c:v>1.4377607571561271</c:v>
                </c:pt>
                <c:pt idx="8">
                  <c:v>1.3744777880685035</c:v>
                </c:pt>
                <c:pt idx="9">
                  <c:v>1.3825449445506681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0F-4377-B691-73FAAD013013}"/>
            </c:ext>
          </c:extLst>
        </c:ser>
        <c:ser>
          <c:idx val="2"/>
          <c:order val="1"/>
          <c:tx>
            <c:v>Jednotková 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39'!$O$48:$X$48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39'!$O$51:$X$51</c:f>
              <c:numCache>
                <c:formatCode>#\ ##0.00\ "€"</c:formatCode>
                <c:ptCount val="10"/>
                <c:pt idx="0">
                  <c:v>2.6404488587891244</c:v>
                </c:pt>
                <c:pt idx="1">
                  <c:v>2.4505604271282384</c:v>
                </c:pt>
                <c:pt idx="2">
                  <c:v>2.4625133383980766</c:v>
                </c:pt>
                <c:pt idx="3">
                  <c:v>2.4124432790097781</c:v>
                </c:pt>
                <c:pt idx="4">
                  <c:v>2.2512870525267159</c:v>
                </c:pt>
                <c:pt idx="5">
                  <c:v>2.1556386893242725</c:v>
                </c:pt>
                <c:pt idx="6">
                  <c:v>2.2790868875077246</c:v>
                </c:pt>
                <c:pt idx="7">
                  <c:v>2.1319135517667771</c:v>
                </c:pt>
                <c:pt idx="8">
                  <c:v>1.9530006562984499</c:v>
                </c:pt>
                <c:pt idx="9">
                  <c:v>2.629923049600511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00F-4377-B691-73FAAD013013}"/>
            </c:ext>
          </c:extLst>
        </c:ser>
        <c:ser>
          <c:idx val="3"/>
          <c:order val="2"/>
          <c:tx>
            <c:v>Jednotková 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39'!$O$48:$X$48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39'!$O$52:$X$52</c:f>
              <c:numCache>
                <c:formatCode>#\ ##0.00\ "€"</c:formatCode>
                <c:ptCount val="10"/>
                <c:pt idx="0">
                  <c:v>2.2901001093630531</c:v>
                </c:pt>
                <c:pt idx="1">
                  <c:v>2.2568454255384784</c:v>
                </c:pt>
                <c:pt idx="2">
                  <c:v>2.3525538904272776</c:v>
                </c:pt>
                <c:pt idx="3">
                  <c:v>2.3708570857528781</c:v>
                </c:pt>
                <c:pt idx="4">
                  <c:v>2.6385795598479138</c:v>
                </c:pt>
                <c:pt idx="5">
                  <c:v>2.4953528056297896</c:v>
                </c:pt>
                <c:pt idx="6">
                  <c:v>2.1515632283707564</c:v>
                </c:pt>
                <c:pt idx="7">
                  <c:v>2.1684374499510981</c:v>
                </c:pt>
                <c:pt idx="8">
                  <c:v>2.0810884830233514</c:v>
                </c:pt>
                <c:pt idx="9">
                  <c:v>1.786306712482393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00F-4377-B691-73FAAD01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646875"/>
          <c:y val="6.3561860457679142E-2"/>
          <c:w val="0.16540538194444446"/>
          <c:h val="0.87697491881704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776203827292407E-2"/>
          <c:y val="3.8227045398217571E-2"/>
          <c:w val="0.7266536255639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jednotková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2.8663194444444446E-2"/>
                  <c:y val="-0.167569444444444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8A-48B7-A33F-E675A0DB0D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8A-48B7-A33F-E675A0DB0D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8A-48B7-A33F-E675A0DB0D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8A-48B7-A33F-E675A0DB0D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8A-48B7-A33F-E675A0DB0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8A-48B7-A33F-E675A0DB0D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A-48B7-A33F-E675A0DB0D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A-48B7-A33F-E675A0DB0D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A-48B7-A33F-E675A0DB0D61}"/>
                </c:ext>
              </c:extLst>
            </c:dLbl>
            <c:dLbl>
              <c:idx val="9"/>
              <c:layout>
                <c:manualLayout>
                  <c:x val="-2.6458333333333334E-2"/>
                  <c:y val="-0.24694444444444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8A-48B7-A33F-E675A0DB0D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39'!$O$66:$X$66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39'!$O$67:$X$67</c:f>
              <c:numCache>
                <c:formatCode>#\ ##0.00\ "€"</c:formatCode>
                <c:ptCount val="10"/>
                <c:pt idx="0">
                  <c:v>1.6932333391741663</c:v>
                </c:pt>
                <c:pt idx="1">
                  <c:v>1.6652127453719427</c:v>
                </c:pt>
                <c:pt idx="2">
                  <c:v>1.6849077628783131</c:v>
                </c:pt>
                <c:pt idx="3">
                  <c:v>1.6737046133003546</c:v>
                </c:pt>
                <c:pt idx="4">
                  <c:v>1.592474332918054</c:v>
                </c:pt>
                <c:pt idx="5">
                  <c:v>1.6362820778502971</c:v>
                </c:pt>
                <c:pt idx="6">
                  <c:v>1.6789245659143412</c:v>
                </c:pt>
                <c:pt idx="7">
                  <c:v>1.7214848829109113</c:v>
                </c:pt>
                <c:pt idx="8">
                  <c:v>1.8024938386484048</c:v>
                </c:pt>
                <c:pt idx="9">
                  <c:v>1.7055513543869836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0B-4789-A7BB-99C98FFB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  <c:extLst/>
      </c:areaChart>
      <c:lineChart>
        <c:grouping val="standard"/>
        <c:varyColors val="0"/>
        <c:ser>
          <c:idx val="1"/>
          <c:order val="0"/>
          <c:tx>
            <c:v>Jednotková 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39'!$O$66:$X$66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39'!$O$68:$X$68</c:f>
              <c:numCache>
                <c:formatCode>#\ ##0.00\ "€"</c:formatCode>
                <c:ptCount val="10"/>
                <c:pt idx="0">
                  <c:v>1.5306227516496966</c:v>
                </c:pt>
                <c:pt idx="1">
                  <c:v>1.4350575898500071</c:v>
                </c:pt>
                <c:pt idx="2">
                  <c:v>1.5731366294129789</c:v>
                </c:pt>
                <c:pt idx="3">
                  <c:v>1.5303257532773655</c:v>
                </c:pt>
                <c:pt idx="4">
                  <c:v>1.4389102031481471</c:v>
                </c:pt>
                <c:pt idx="5">
                  <c:v>1.4890860890945123</c:v>
                </c:pt>
                <c:pt idx="6">
                  <c:v>1.5342260403043728</c:v>
                </c:pt>
                <c:pt idx="7">
                  <c:v>1.5118483917403041</c:v>
                </c:pt>
                <c:pt idx="8">
                  <c:v>1.8007896913551495</c:v>
                </c:pt>
                <c:pt idx="9">
                  <c:v>1.6727354985132308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B0B-4789-A7BB-99C98FFBBBD6}"/>
            </c:ext>
          </c:extLst>
        </c:ser>
        <c:ser>
          <c:idx val="2"/>
          <c:order val="1"/>
          <c:tx>
            <c:v>Jednotková 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39'!$O$66:$X$66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39'!$O$69:$X$69</c:f>
              <c:numCache>
                <c:formatCode>#\ ##0.00\ "€"</c:formatCode>
                <c:ptCount val="10"/>
                <c:pt idx="0">
                  <c:v>1.7698132132297915</c:v>
                </c:pt>
                <c:pt idx="1">
                  <c:v>1.734713444644433</c:v>
                </c:pt>
                <c:pt idx="2">
                  <c:v>1.6999906343589033</c:v>
                </c:pt>
                <c:pt idx="3">
                  <c:v>1.7159490144017717</c:v>
                </c:pt>
                <c:pt idx="4">
                  <c:v>1.68860500390977</c:v>
                </c:pt>
                <c:pt idx="5">
                  <c:v>1.7168602902333461</c:v>
                </c:pt>
                <c:pt idx="6">
                  <c:v>1.7470103657333413</c:v>
                </c:pt>
                <c:pt idx="7">
                  <c:v>1.8718716214543294</c:v>
                </c:pt>
                <c:pt idx="8">
                  <c:v>1.8382663137530595</c:v>
                </c:pt>
                <c:pt idx="9">
                  <c:v>1.7934325087177152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B0B-4789-A7BB-99C98FFBBBD6}"/>
            </c:ext>
          </c:extLst>
        </c:ser>
        <c:ser>
          <c:idx val="3"/>
          <c:order val="2"/>
          <c:tx>
            <c:v>Jednotková 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39'!$O$66:$X$66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39'!$O$70:$X$70</c:f>
              <c:numCache>
                <c:formatCode>#\ ##0.00\ "€"</c:formatCode>
                <c:ptCount val="10"/>
                <c:pt idx="0">
                  <c:v>1.7583784251990542</c:v>
                </c:pt>
                <c:pt idx="1">
                  <c:v>1.8161323569002628</c:v>
                </c:pt>
                <c:pt idx="2">
                  <c:v>1.8067113321726529</c:v>
                </c:pt>
                <c:pt idx="3">
                  <c:v>1.7615948512523874</c:v>
                </c:pt>
                <c:pt idx="4">
                  <c:v>1.5591024011126389</c:v>
                </c:pt>
                <c:pt idx="5">
                  <c:v>1.6227560527040836</c:v>
                </c:pt>
                <c:pt idx="6">
                  <c:v>1.6751274777588674</c:v>
                </c:pt>
                <c:pt idx="7">
                  <c:v>1.6244331789913566</c:v>
                </c:pt>
                <c:pt idx="8">
                  <c:v>1.7341061906126836</c:v>
                </c:pt>
                <c:pt idx="9">
                  <c:v>1.5659192697260091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0B-4789-A7BB-99C98FFB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2.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05659722222225"/>
          <c:y val="6.3561860457679142E-2"/>
          <c:w val="0.16099565972222224"/>
          <c:h val="0.87697491881704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776203827292407E-2"/>
          <c:y val="3.8227045398217571E-2"/>
          <c:w val="0.7266536255639432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jednotková produktivita práce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2.6458333333333334E-2"/>
                  <c:y val="-0.1455208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46-4A5E-AD0D-E446EDA22E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46-4A5E-AD0D-E446EDA22E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46-4A5E-AD0D-E446EDA22E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46-4A5E-AD0D-E446EDA22E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46-4A5E-AD0D-E446EDA22E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46-4A5E-AD0D-E446EDA22E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6-4A5E-AD0D-E446EDA22E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6-4A5E-AD0D-E446EDA22E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46-4A5E-AD0D-E446EDA22E61}"/>
                </c:ext>
              </c:extLst>
            </c:dLbl>
            <c:dLbl>
              <c:idx val="9"/>
              <c:layout>
                <c:manualLayout>
                  <c:x val="-2.8663194444444446E-2"/>
                  <c:y val="-0.149930555555555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46-4A5E-AD0D-E446EDA22E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39'!$O$84:$X$84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39'!$O$85:$X$85</c:f>
              <c:numCache>
                <c:formatCode>#\ ##0.00\ "€"</c:formatCode>
                <c:ptCount val="10"/>
                <c:pt idx="0">
                  <c:v>1.5351565023727971</c:v>
                </c:pt>
                <c:pt idx="1">
                  <c:v>1.5886964941868376</c:v>
                </c:pt>
                <c:pt idx="2">
                  <c:v>1.6089695353102949</c:v>
                </c:pt>
                <c:pt idx="3">
                  <c:v>1.5987805696627519</c:v>
                </c:pt>
                <c:pt idx="4">
                  <c:v>1.5810806308526524</c:v>
                </c:pt>
                <c:pt idx="5">
                  <c:v>1.5775186376639021</c:v>
                </c:pt>
                <c:pt idx="6">
                  <c:v>1.6511575657242048</c:v>
                </c:pt>
                <c:pt idx="7">
                  <c:v>1.6867191060821343</c:v>
                </c:pt>
                <c:pt idx="8">
                  <c:v>1.6803999214108885</c:v>
                </c:pt>
                <c:pt idx="9">
                  <c:v>1.6605303345801654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AC-4AC4-A906-2BED0418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  <c:extLst/>
      </c:areaChart>
      <c:lineChart>
        <c:grouping val="standard"/>
        <c:varyColors val="0"/>
        <c:ser>
          <c:idx val="1"/>
          <c:order val="0"/>
          <c:tx>
            <c:v>Jednotková produktivita práce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39'!$O$84:$X$84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39'!$O$86:$X$86</c:f>
              <c:numCache>
                <c:formatCode>#\ ##0.00\ "€"</c:formatCode>
                <c:ptCount val="10"/>
                <c:pt idx="0">
                  <c:v>1.1436042990990687</c:v>
                </c:pt>
                <c:pt idx="1">
                  <c:v>1.1388888067111758</c:v>
                </c:pt>
                <c:pt idx="2">
                  <c:v>1.1363437088502377</c:v>
                </c:pt>
                <c:pt idx="3">
                  <c:v>1.1488141956435167</c:v>
                </c:pt>
                <c:pt idx="4">
                  <c:v>1.1611839372044295</c:v>
                </c:pt>
                <c:pt idx="5">
                  <c:v>1.0748453359937287</c:v>
                </c:pt>
                <c:pt idx="6">
                  <c:v>1.2122826285241168</c:v>
                </c:pt>
                <c:pt idx="7">
                  <c:v>1.2068844978887394</c:v>
                </c:pt>
                <c:pt idx="8">
                  <c:v>1.243364619157268</c:v>
                </c:pt>
                <c:pt idx="9">
                  <c:v>1.2372008266334127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AC-4AC4-A906-2BED0418A795}"/>
            </c:ext>
          </c:extLst>
        </c:ser>
        <c:ser>
          <c:idx val="2"/>
          <c:order val="1"/>
          <c:tx>
            <c:v>Jednotková produktivita práce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39'!$O$84:$X$84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39'!$O$87:$X$87</c:f>
              <c:numCache>
                <c:formatCode>#\ ##0.00\ "€"</c:formatCode>
                <c:ptCount val="10"/>
                <c:pt idx="0">
                  <c:v>1.5897831919875849</c:v>
                </c:pt>
                <c:pt idx="1">
                  <c:v>1.5621661251129193</c:v>
                </c:pt>
                <c:pt idx="2">
                  <c:v>1.5809816746331924</c:v>
                </c:pt>
                <c:pt idx="3">
                  <c:v>1.5237204615552127</c:v>
                </c:pt>
                <c:pt idx="4">
                  <c:v>1.483504376738535</c:v>
                </c:pt>
                <c:pt idx="5">
                  <c:v>1.6311951340381365</c:v>
                </c:pt>
                <c:pt idx="6">
                  <c:v>1.6475723542157183</c:v>
                </c:pt>
                <c:pt idx="7">
                  <c:v>1.6662839085669319</c:v>
                </c:pt>
                <c:pt idx="8">
                  <c:v>1.6372587377879984</c:v>
                </c:pt>
                <c:pt idx="9">
                  <c:v>1.6138814304877231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AC-4AC4-A906-2BED0418A795}"/>
            </c:ext>
          </c:extLst>
        </c:ser>
        <c:ser>
          <c:idx val="3"/>
          <c:order val="2"/>
          <c:tx>
            <c:v>Jednotková produktivita práce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39'!$O$84:$X$84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39'!$O$88:$X$88</c:f>
              <c:numCache>
                <c:formatCode>#\ ##0.00\ "€"</c:formatCode>
                <c:ptCount val="10"/>
                <c:pt idx="0">
                  <c:v>1.9472594484289412</c:v>
                </c:pt>
                <c:pt idx="1">
                  <c:v>2.1639818265444628</c:v>
                </c:pt>
                <c:pt idx="2">
                  <c:v>2.1924607439641388</c:v>
                </c:pt>
                <c:pt idx="3">
                  <c:v>2.1967935174127668</c:v>
                </c:pt>
                <c:pt idx="4">
                  <c:v>2.1965983014300625</c:v>
                </c:pt>
                <c:pt idx="5">
                  <c:v>2.1110993536699443</c:v>
                </c:pt>
                <c:pt idx="6">
                  <c:v>2.1359348130692313</c:v>
                </c:pt>
                <c:pt idx="7">
                  <c:v>2.2364484294360558</c:v>
                </c:pt>
                <c:pt idx="8">
                  <c:v>2.2008357673044294</c:v>
                </c:pt>
                <c:pt idx="9">
                  <c:v>2.1649963244302866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AAC-4AC4-A906-2BED0418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3.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85173611111096"/>
          <c:y val="6.3561860457679142E-2"/>
          <c:w val="0.16320052083333336"/>
          <c:h val="0.87697491881704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40'!$M$8:$M$9</c:f>
              <c:strCache>
                <c:ptCount val="1"/>
                <c:pt idx="0">
                  <c:v>Poľno-hospodárstvo</c:v>
                </c:pt>
              </c:strCache>
            </c:strRef>
          </c:tx>
          <c:spPr>
            <a:solidFill>
              <a:schemeClr val="accent5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1563732659664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606-41A9-B33D-4598BE110A22}"/>
                </c:ext>
              </c:extLst>
            </c:dLbl>
            <c:dLbl>
              <c:idx val="1"/>
              <c:layout>
                <c:manualLayout>
                  <c:x val="-2.1970991879391782E-3"/>
                  <c:y val="5.735087588086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06-41A9-B33D-4598BE110A22}"/>
                </c:ext>
              </c:extLst>
            </c:dLbl>
            <c:dLbl>
              <c:idx val="2"/>
              <c:layout>
                <c:manualLayout>
                  <c:x val="-8.0843973490926958E-17"/>
                  <c:y val="8.37847222222221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40'!$Z$8:$AB$8</c:f>
              <c:numCache>
                <c:formatCode>0.00</c:formatCode>
                <c:ptCount val="3"/>
                <c:pt idx="0">
                  <c:v>0.42370157051773327</c:v>
                </c:pt>
                <c:pt idx="1">
                  <c:v>0.45225932923299411</c:v>
                </c:pt>
                <c:pt idx="2">
                  <c:v>0.53714653876272267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5-40D5-A723-97696C9843AE}"/>
            </c:ext>
          </c:extLst>
        </c:ser>
        <c:ser>
          <c:idx val="2"/>
          <c:order val="2"/>
          <c:tx>
            <c:strRef>
              <c:f>'Graf 40'!$M$10:$M$11</c:f>
              <c:strCache>
                <c:ptCount val="1"/>
                <c:pt idx="0">
                  <c:v>Výroba potravín</c:v>
                </c:pt>
              </c:strCache>
            </c:strRef>
          </c:tx>
          <c:spPr>
            <a:solidFill>
              <a:schemeClr val="accent5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5961142135354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06-41A9-B33D-4598BE110A22}"/>
                </c:ext>
              </c:extLst>
            </c:dLbl>
            <c:dLbl>
              <c:idx val="1"/>
              <c:layout>
                <c:manualLayout>
                  <c:x val="0"/>
                  <c:y val="6.176075045428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06-41A9-B33D-4598BE110A22}"/>
                </c:ext>
              </c:extLst>
            </c:dLbl>
            <c:dLbl>
              <c:idx val="2"/>
              <c:layout>
                <c:manualLayout>
                  <c:x val="0"/>
                  <c:y val="7.93749999999999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40'!$Z$10:$AB$10</c:f>
              <c:numCache>
                <c:formatCode>0.00</c:formatCode>
                <c:ptCount val="3"/>
                <c:pt idx="0">
                  <c:v>0.85259917817036923</c:v>
                </c:pt>
                <c:pt idx="1">
                  <c:v>0.91321346875399412</c:v>
                </c:pt>
                <c:pt idx="2">
                  <c:v>0.8762191140429022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5-40D5-A723-97696C9843AE}"/>
            </c:ext>
          </c:extLst>
        </c:ser>
        <c:ser>
          <c:idx val="4"/>
          <c:order val="4"/>
          <c:tx>
            <c:strRef>
              <c:f>'Graf 40'!$M$12:$M$13</c:f>
              <c:strCache>
                <c:ptCount val="1"/>
                <c:pt idx="0">
                  <c:v>Výroba nápojov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5961142135354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06-41A9-B33D-4598BE110A22}"/>
                </c:ext>
              </c:extLst>
            </c:dLbl>
            <c:dLbl>
              <c:idx val="1"/>
              <c:layout>
                <c:manualLayout>
                  <c:x val="0"/>
                  <c:y val="6.6145694832247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06-41A9-B33D-4598BE110A22}"/>
                </c:ext>
              </c:extLst>
            </c:dLbl>
            <c:dLbl>
              <c:idx val="2"/>
              <c:layout>
                <c:manualLayout>
                  <c:x val="0"/>
                  <c:y val="7.496527777777778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40'!$Z$12:$AB$12</c:f>
              <c:numCache>
                <c:formatCode>0.00</c:formatCode>
                <c:ptCount val="3"/>
                <c:pt idx="0">
                  <c:v>0.77557767462201443</c:v>
                </c:pt>
                <c:pt idx="1">
                  <c:v>0.8033484263669568</c:v>
                </c:pt>
                <c:pt idx="2">
                  <c:v>0.75560089824745713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95-40D5-A723-97696C9843AE}"/>
            </c:ext>
          </c:extLst>
        </c:ser>
        <c:ser>
          <c:idx val="6"/>
          <c:order val="6"/>
          <c:tx>
            <c:strRef>
              <c:f>'Graf 40'!$M$14:$M$15</c:f>
              <c:strCache>
                <c:ptCount val="1"/>
                <c:pt idx="0">
                  <c:v>Veľkoobchod</c:v>
                </c:pt>
              </c:strCache>
            </c:strRef>
          </c:tx>
          <c:spPr>
            <a:solidFill>
              <a:schemeClr val="accent5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0358551611044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06-41A9-B33D-4598BE110A22}"/>
                </c:ext>
              </c:extLst>
            </c:dLbl>
            <c:dLbl>
              <c:idx val="1"/>
              <c:layout>
                <c:manualLayout>
                  <c:x val="0"/>
                  <c:y val="7.0568034503390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6-41A9-B33D-4598BE110A22}"/>
                </c:ext>
              </c:extLst>
            </c:dLbl>
            <c:dLbl>
              <c:idx val="2"/>
              <c:layout>
                <c:manualLayout>
                  <c:x val="-1.6168794698185392E-16"/>
                  <c:y val="8.819444444444364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40'!$Z$14:$AB$14</c:f>
              <c:numCache>
                <c:formatCode>0.00</c:formatCode>
                <c:ptCount val="3"/>
                <c:pt idx="0">
                  <c:v>0.90274480218238806</c:v>
                </c:pt>
                <c:pt idx="1">
                  <c:v>0.90913215092706301</c:v>
                </c:pt>
                <c:pt idx="2">
                  <c:v>0.95115706101623465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5-40D5-A723-97696C9843AE}"/>
            </c:ext>
          </c:extLst>
        </c:ser>
        <c:ser>
          <c:idx val="8"/>
          <c:order val="8"/>
          <c:tx>
            <c:strRef>
              <c:f>'Graf 40'!$M$16:$M$17</c:f>
              <c:strCache>
                <c:ptCount val="1"/>
                <c:pt idx="0">
                  <c:v>Maloobchod</c:v>
                </c:pt>
              </c:strCache>
            </c:strRef>
          </c:tx>
          <c:spPr>
            <a:solidFill>
              <a:schemeClr val="accent5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5961142135354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06-41A9-B33D-4598BE110A22}"/>
                </c:ext>
              </c:extLst>
            </c:dLbl>
            <c:dLbl>
              <c:idx val="1"/>
              <c:layout>
                <c:manualLayout>
                  <c:x val="-8.1127907081004375E-17"/>
                  <c:y val="7.4977562824092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06-41A9-B33D-4598BE110A22}"/>
                </c:ext>
              </c:extLst>
            </c:dLbl>
            <c:dLbl>
              <c:idx val="2"/>
              <c:layout>
                <c:manualLayout>
                  <c:x val="-2.2160009120204822E-3"/>
                  <c:y val="6.157608068034568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40'!$Z$16:$AB$16</c:f>
              <c:numCache>
                <c:formatCode>0.00</c:formatCode>
                <c:ptCount val="3"/>
                <c:pt idx="0">
                  <c:v>0.71387318670345967</c:v>
                </c:pt>
                <c:pt idx="1">
                  <c:v>0.71621698145695023</c:v>
                </c:pt>
                <c:pt idx="2">
                  <c:v>0.73338844250627055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595-40D5-A723-97696C984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83790191"/>
        <c:axId val="1583799343"/>
      </c:barChart>
      <c:barChart>
        <c:barDir val="col"/>
        <c:grouping val="clustered"/>
        <c:varyColors val="0"/>
        <c:ser>
          <c:idx val="1"/>
          <c:order val="1"/>
          <c:tx>
            <c:strRef>
              <c:f>'Graf 40'!$M$8:$M$9</c:f>
              <c:strCache>
                <c:ptCount val="1"/>
                <c:pt idx="0">
                  <c:v>Poľno-hospodárstvo</c:v>
                </c:pt>
              </c:strCache>
            </c:strRef>
          </c:tx>
          <c:spPr>
            <a:solidFill>
              <a:srgbClr val="AEDDED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40'!$Z$9:$AB$9</c:f>
              <c:numCache>
                <c:formatCode>0.00</c:formatCode>
                <c:ptCount val="3"/>
                <c:pt idx="0">
                  <c:v>1.9791679876191606</c:v>
                </c:pt>
                <c:pt idx="1">
                  <c:v>1.8380567740535001</c:v>
                </c:pt>
                <c:pt idx="2">
                  <c:v>1.5271737947579642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595-40D5-A723-97696C9843AE}"/>
            </c:ext>
          </c:extLst>
        </c:ser>
        <c:ser>
          <c:idx val="3"/>
          <c:order val="3"/>
          <c:tx>
            <c:strRef>
              <c:f>'Graf 40'!$M$10:$M$11</c:f>
              <c:strCache>
                <c:ptCount val="1"/>
                <c:pt idx="0">
                  <c:v>Výroba potravín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40'!$Z$11:$AB$11</c:f>
              <c:numCache>
                <c:formatCode>0.00</c:formatCode>
                <c:ptCount val="3"/>
                <c:pt idx="0">
                  <c:v>1.2397850125742367</c:v>
                </c:pt>
                <c:pt idx="1">
                  <c:v>1.1342626529825792</c:v>
                </c:pt>
                <c:pt idx="2">
                  <c:v>1.1906774750156663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95-40D5-A723-97696C9843AE}"/>
            </c:ext>
          </c:extLst>
        </c:ser>
        <c:ser>
          <c:idx val="5"/>
          <c:order val="5"/>
          <c:tx>
            <c:strRef>
              <c:f>'Graf 40'!$M$12:$M$13</c:f>
              <c:strCache>
                <c:ptCount val="1"/>
                <c:pt idx="0">
                  <c:v>Výroba nápojov</c:v>
                </c:pt>
              </c:strCache>
            </c:strRef>
          </c:tx>
          <c:spPr>
            <a:solidFill>
              <a:schemeClr val="accent5">
                <a:alpha val="51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40'!$Z$13:$AB$13</c:f>
              <c:numCache>
                <c:formatCode>0.00</c:formatCode>
                <c:ptCount val="3"/>
                <c:pt idx="0">
                  <c:v>1.0753610894774279</c:v>
                </c:pt>
                <c:pt idx="1">
                  <c:v>1.1525909181073501</c:v>
                </c:pt>
                <c:pt idx="2">
                  <c:v>1.0837333059276726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595-40D5-A723-97696C9843AE}"/>
            </c:ext>
          </c:extLst>
        </c:ser>
        <c:ser>
          <c:idx val="7"/>
          <c:order val="7"/>
          <c:tx>
            <c:strRef>
              <c:f>'Graf 40'!$M$14:$M$15</c:f>
              <c:strCache>
                <c:ptCount val="1"/>
                <c:pt idx="0">
                  <c:v>Veľkoobchod</c:v>
                </c:pt>
              </c:strCache>
            </c:strRef>
          </c:tx>
          <c:spPr>
            <a:solidFill>
              <a:srgbClr val="0BAAC5">
                <a:alpha val="49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8.79481895138057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06-41A9-B33D-4598BE110A22}"/>
                </c:ext>
              </c:extLst>
            </c:dLbl>
            <c:dLbl>
              <c:idx val="2"/>
              <c:layout>
                <c:manualLayout>
                  <c:x val="-1.6168794698185392E-16"/>
                  <c:y val="7.055555555555546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40'!$Z$15:$AB$15</c:f>
              <c:numCache>
                <c:formatCode>0.00</c:formatCode>
                <c:ptCount val="3"/>
                <c:pt idx="0">
                  <c:v>1.0716983006569409</c:v>
                </c:pt>
                <c:pt idx="1">
                  <c:v>0.9894745934015815</c:v>
                </c:pt>
                <c:pt idx="2">
                  <c:v>0.94109840032481717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595-40D5-A723-97696C9843AE}"/>
            </c:ext>
          </c:extLst>
        </c:ser>
        <c:ser>
          <c:idx val="9"/>
          <c:order val="9"/>
          <c:tx>
            <c:strRef>
              <c:f>'Graf 40'!$M$16:$M$17</c:f>
              <c:strCache>
                <c:ptCount val="1"/>
                <c:pt idx="0">
                  <c:v>Maloobchod</c:v>
                </c:pt>
              </c:strCache>
            </c:strRef>
          </c:tx>
          <c:spPr>
            <a:solidFill>
              <a:schemeClr val="accent5">
                <a:lumMod val="75000"/>
                <a:alpha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1127907081004375E-17"/>
                  <c:y val="-4.03091212060864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06-41A9-B33D-4598BE110A22}"/>
                </c:ext>
              </c:extLst>
            </c:dLbl>
            <c:dLbl>
              <c:idx val="2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606-41A9-B33D-4598BE110A2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40'!$Z$7:$AB$7</c:f>
              <c:strCache>
                <c:ptCount val="3"/>
                <c:pt idx="0">
                  <c:v>2015-2017</c:v>
                </c:pt>
                <c:pt idx="1">
                  <c:v>2018-2020</c:v>
                </c:pt>
                <c:pt idx="2">
                  <c:v>2021-2023</c:v>
                </c:pt>
              </c:strCache>
            </c:strRef>
          </c:cat>
          <c:val>
            <c:numRef>
              <c:f>'Graf 40'!$Z$17:$AB$17</c:f>
              <c:numCache>
                <c:formatCode>0.00</c:formatCode>
                <c:ptCount val="3"/>
                <c:pt idx="0">
                  <c:v>1.36625684639753</c:v>
                </c:pt>
                <c:pt idx="1">
                  <c:v>1.3398106474002547</c:v>
                </c:pt>
                <c:pt idx="2">
                  <c:v>1.3131081155486917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95-40D5-A723-97696C984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93940831"/>
        <c:axId val="1593938751"/>
      </c:barChart>
      <c:catAx>
        <c:axId val="158379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583799343"/>
        <c:crosses val="autoZero"/>
        <c:auto val="1"/>
        <c:lblAlgn val="ctr"/>
        <c:lblOffset val="100"/>
        <c:noMultiLvlLbl val="0"/>
      </c:catAx>
      <c:valAx>
        <c:axId val="1583799343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1583790191"/>
        <c:crosses val="autoZero"/>
        <c:crossBetween val="between"/>
      </c:valAx>
      <c:valAx>
        <c:axId val="1593938751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1593940831"/>
        <c:crosses val="max"/>
        <c:crossBetween val="between"/>
      </c:valAx>
      <c:catAx>
        <c:axId val="1593940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9387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5.2203633453675749E-2"/>
          <c:y val="0.9123996527777779"/>
          <c:w val="0.89999994794628124"/>
          <c:h val="5.9201041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87370984849846"/>
          <c:y val="3.8227167886770962E-2"/>
          <c:w val="0.67932552083333331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kapitálová vybavenosť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5277777777777776E-2"/>
                  <c:y val="-0.220486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AA-4CD3-B3B1-5701AE3BF2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A-4CD3-B3B1-5701AE3BF2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A-4CD3-B3B1-5701AE3BF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A-4CD3-B3B1-5701AE3BF2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AA-4CD3-B3B1-5701AE3BF2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AA-4CD3-B3B1-5701AE3BF2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AA-4CD3-B3B1-5701AE3BF2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AA-4CD3-B3B1-5701AE3BF23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AA-4CD3-B3B1-5701AE3BF233}"/>
                </c:ext>
              </c:extLst>
            </c:dLbl>
            <c:dLbl>
              <c:idx val="9"/>
              <c:layout>
                <c:manualLayout>
                  <c:x val="-4.1892361111111276E-2"/>
                  <c:y val="-0.33513888888888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AA-4CD3-B3B1-5701AE3BF233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41'!$O$10:$X$10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41'!$O$15:$X$15</c:f>
              <c:numCache>
                <c:formatCode>_-* #\ ##0.00\ [$€-1]_-;\-* #\ ##0.00\ [$€-1]_-;_-* "-"??\ [$€-1]_-;_-@_-</c:formatCode>
                <c:ptCount val="10"/>
                <c:pt idx="0">
                  <c:v>61016.340506410925</c:v>
                </c:pt>
                <c:pt idx="1">
                  <c:v>65366.056253926712</c:v>
                </c:pt>
                <c:pt idx="2">
                  <c:v>70284.320511074096</c:v>
                </c:pt>
                <c:pt idx="3">
                  <c:v>74488.348430235026</c:v>
                </c:pt>
                <c:pt idx="4">
                  <c:v>77400.452114495885</c:v>
                </c:pt>
                <c:pt idx="5">
                  <c:v>82299.447819748908</c:v>
                </c:pt>
                <c:pt idx="6">
                  <c:v>86949.259022497718</c:v>
                </c:pt>
                <c:pt idx="7">
                  <c:v>87680.055134705428</c:v>
                </c:pt>
                <c:pt idx="8">
                  <c:v>94251.748133824934</c:v>
                </c:pt>
                <c:pt idx="9">
                  <c:v>102283.90137713944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E-472F-83A8-40B87C5503CA}"/>
            </c:ext>
          </c:extLst>
        </c:ser>
        <c:ser>
          <c:idx val="9"/>
          <c:order val="4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41'!$O$10:$X$10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41'!$O$11:$X$11</c:f>
              <c:numCache>
                <c:formatCode>_-* #\ ##0.00\ [$€-1]_-;\-* #\ ##0.00\ [$€-1]_-;_-* "-"??\ [$€-1]_-;_-@_-</c:formatCode>
                <c:ptCount val="10"/>
                <c:pt idx="0">
                  <c:v>12253.411290606007</c:v>
                </c:pt>
                <c:pt idx="1">
                  <c:v>12499.914444802225</c:v>
                </c:pt>
                <c:pt idx="2">
                  <c:v>13203.093430085581</c:v>
                </c:pt>
                <c:pt idx="3">
                  <c:v>13832.321703824846</c:v>
                </c:pt>
                <c:pt idx="4">
                  <c:v>14919.495436569609</c:v>
                </c:pt>
                <c:pt idx="5">
                  <c:v>16026.648449496688</c:v>
                </c:pt>
                <c:pt idx="6">
                  <c:v>17117.280813977235</c:v>
                </c:pt>
                <c:pt idx="7">
                  <c:v>18021.313459363686</c:v>
                </c:pt>
                <c:pt idx="8">
                  <c:v>19601.99847073109</c:v>
                </c:pt>
                <c:pt idx="9">
                  <c:v>21755.271579347653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C6E-472F-83A8-40B87C550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Kapitálová vybavenosť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41'!$O$16:$X$16</c:f>
              <c:numCache>
                <c:formatCode>_-* #\ ##0.00\ [$€-1]_-;\-* #\ ##0.00\ [$€-1]_-;_-* "-"??\ [$€-1]_-;_-@_-</c:formatCode>
                <c:ptCount val="10"/>
                <c:pt idx="0">
                  <c:v>56113.926287344599</c:v>
                </c:pt>
                <c:pt idx="1">
                  <c:v>60120.826357942264</c:v>
                </c:pt>
                <c:pt idx="2">
                  <c:v>64417.331982691379</c:v>
                </c:pt>
                <c:pt idx="3">
                  <c:v>65917.18279107046</c:v>
                </c:pt>
                <c:pt idx="4">
                  <c:v>69106.795013024181</c:v>
                </c:pt>
                <c:pt idx="5">
                  <c:v>74558.136607706052</c:v>
                </c:pt>
                <c:pt idx="6">
                  <c:v>80207.411082468476</c:v>
                </c:pt>
                <c:pt idx="7">
                  <c:v>81685.357828592183</c:v>
                </c:pt>
                <c:pt idx="8">
                  <c:v>87151.957929987213</c:v>
                </c:pt>
                <c:pt idx="9">
                  <c:v>93117.874271446039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C6E-472F-83A8-40B87C5503CA}"/>
            </c:ext>
          </c:extLst>
        </c:ser>
        <c:ser>
          <c:idx val="2"/>
          <c:order val="1"/>
          <c:tx>
            <c:v>Kapitálová vybavenosť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41'!$O$10:$X$10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41'!$O$17:$X$17</c:f>
              <c:numCache>
                <c:formatCode>_-* #\ ##0.00\ [$€-1]_-;\-* #\ ##0.00\ [$€-1]_-;_-* "-"??\ [$€-1]_-;_-@_-</c:formatCode>
                <c:ptCount val="10"/>
                <c:pt idx="0">
                  <c:v>57728.816339665784</c:v>
                </c:pt>
                <c:pt idx="1">
                  <c:v>62923.526456279244</c:v>
                </c:pt>
                <c:pt idx="2">
                  <c:v>68981.520208265167</c:v>
                </c:pt>
                <c:pt idx="3">
                  <c:v>75637.635776719573</c:v>
                </c:pt>
                <c:pt idx="4">
                  <c:v>77654.282661333738</c:v>
                </c:pt>
                <c:pt idx="5">
                  <c:v>81197.664579553923</c:v>
                </c:pt>
                <c:pt idx="6">
                  <c:v>83306.4845337523</c:v>
                </c:pt>
                <c:pt idx="7">
                  <c:v>82289.179342543794</c:v>
                </c:pt>
                <c:pt idx="8">
                  <c:v>88320.316730032093</c:v>
                </c:pt>
                <c:pt idx="9">
                  <c:v>95680.254876119274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C6E-472F-83A8-40B87C5503CA}"/>
            </c:ext>
          </c:extLst>
        </c:ser>
        <c:ser>
          <c:idx val="3"/>
          <c:order val="2"/>
          <c:tx>
            <c:v>Kapitálová vybavenosť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41'!$O$10:$X$10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41'!$O$18:$X$18</c:f>
              <c:numCache>
                <c:formatCode>_-* #\ ##0.00\ [$€-1]_-;\-* #\ ##0.00\ [$€-1]_-;_-* "-"??\ [$€-1]_-;_-@_-</c:formatCode>
                <c:ptCount val="10"/>
                <c:pt idx="0">
                  <c:v>85010.389038428417</c:v>
                </c:pt>
                <c:pt idx="1">
                  <c:v>86704.689297227291</c:v>
                </c:pt>
                <c:pt idx="2">
                  <c:v>88528.294378924707</c:v>
                </c:pt>
                <c:pt idx="3">
                  <c:v>92025.265180654591</c:v>
                </c:pt>
                <c:pt idx="4">
                  <c:v>97182.800898505942</c:v>
                </c:pt>
                <c:pt idx="5">
                  <c:v>104508.1951315466</c:v>
                </c:pt>
                <c:pt idx="6">
                  <c:v>114427.5229134972</c:v>
                </c:pt>
                <c:pt idx="7">
                  <c:v>118042.50815937841</c:v>
                </c:pt>
                <c:pt idx="8">
                  <c:v>128146.52146373922</c:v>
                </c:pt>
                <c:pt idx="9">
                  <c:v>143571.01936718987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6E-472F-83A8-40B87C550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10"/>
          <c:order val="5"/>
          <c:tx>
            <c:strRef>
              <c:f>'Graf 41'!$M$19:$N$19</c:f>
              <c:strCache>
                <c:ptCount val="2"/>
                <c:pt idx="0">
                  <c:v>Kapitálová intenzita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44546A">
                  <a:lumMod val="60000"/>
                  <a:lumOff val="40000"/>
                </a:srgbClr>
              </a:solidFill>
              <a:ln w="25400">
                <a:solidFill>
                  <a:srgbClr val="44546A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41'!$O$19:$X$19</c:f>
              <c:numCache>
                <c:formatCode>0.00</c:formatCode>
                <c:ptCount val="10"/>
                <c:pt idx="0">
                  <c:v>4.9795390899176528</c:v>
                </c:pt>
                <c:pt idx="1">
                  <c:v>5.2293202919566806</c:v>
                </c:pt>
                <c:pt idx="2">
                  <c:v>5.3233222110599367</c:v>
                </c:pt>
                <c:pt idx="3">
                  <c:v>5.3850936975849741</c:v>
                </c:pt>
                <c:pt idx="4">
                  <c:v>5.1878733060085525</c:v>
                </c:pt>
                <c:pt idx="5">
                  <c:v>5.1351627309410093</c:v>
                </c:pt>
                <c:pt idx="6">
                  <c:v>5.0796186594951873</c:v>
                </c:pt>
                <c:pt idx="7">
                  <c:v>4.865353201497518</c:v>
                </c:pt>
                <c:pt idx="8">
                  <c:v>4.8082723950090003</c:v>
                </c:pt>
                <c:pt idx="9">
                  <c:v>4.7015685832319312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C6E-472F-83A8-40B87C550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597808"/>
        <c:axId val="480594896"/>
        <c:extLst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50000"/>
      </c:valAx>
      <c:valAx>
        <c:axId val="480594896"/>
        <c:scaling>
          <c:orientation val="minMax"/>
          <c:max val="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480597808"/>
        <c:crosses val="max"/>
        <c:crossBetween val="midCat"/>
        <c:majorUnit val="5"/>
      </c:valAx>
      <c:valAx>
        <c:axId val="48059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805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01207239243657"/>
          <c:y val="1.9597222222222224E-2"/>
          <c:w val="0.17198792760756343"/>
          <c:h val="0.962988541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87370984849846"/>
          <c:y val="3.8227167886770962E-2"/>
          <c:w val="0.67932552083333331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kapitálová vybavenosť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7482638888888892E-2"/>
                  <c:y val="-0.1190625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9D-4402-A622-23107689874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9D-4402-A622-2310768987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9D-4402-A622-23107689874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D-4402-A622-2310768987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9D-4402-A622-2310768987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9D-4402-A622-2310768987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9D-4402-A622-23107689874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9D-4402-A622-23107689874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9D-4402-A622-231076898740}"/>
                </c:ext>
              </c:extLst>
            </c:dLbl>
            <c:dLbl>
              <c:idx val="9"/>
              <c:layout>
                <c:manualLayout>
                  <c:x val="-3.7482638888888892E-2"/>
                  <c:y val="-0.10142361111111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9D-4402-A622-231076898740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41'!$O$28:$X$28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41'!$O$33:$X$33</c:f>
              <c:numCache>
                <c:formatCode>_-* #\ ##0.00\ [$€-1]_-;\-* #\ ##0.00\ [$€-1]_-;_-* "-"??\ [$€-1]_-;_-@_-</c:formatCode>
                <c:ptCount val="10"/>
                <c:pt idx="0">
                  <c:v>37556.333618053257</c:v>
                </c:pt>
                <c:pt idx="1">
                  <c:v>37936.834575307505</c:v>
                </c:pt>
                <c:pt idx="2">
                  <c:v>37616.555079297003</c:v>
                </c:pt>
                <c:pt idx="3">
                  <c:v>37549.783239553246</c:v>
                </c:pt>
                <c:pt idx="4">
                  <c:v>38356.111570298119</c:v>
                </c:pt>
                <c:pt idx="5">
                  <c:v>39317.159425706632</c:v>
                </c:pt>
                <c:pt idx="6">
                  <c:v>42043.491076343875</c:v>
                </c:pt>
                <c:pt idx="7">
                  <c:v>43191.542949146315</c:v>
                </c:pt>
                <c:pt idx="8">
                  <c:v>49374.961152108386</c:v>
                </c:pt>
                <c:pt idx="9">
                  <c:v>56325.181828807545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56-4DF1-BC40-3FC26D36918F}"/>
            </c:ext>
          </c:extLst>
        </c:ser>
        <c:ser>
          <c:idx val="9"/>
          <c:order val="4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>
              <a:noFill/>
            </a:ln>
            <a:effectLst/>
          </c:spPr>
          <c:cat>
            <c:numRef>
              <c:f>'Graf 41'!$O$28:$X$28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41'!$O$29:$X$29</c:f>
              <c:numCache>
                <c:formatCode>_-* #\ ##0.00\ [$€-1]_-;\-* #\ ##0.00\ [$€-1]_-;_-* "-"??\ [$€-1]_-;_-@_-</c:formatCode>
                <c:ptCount val="10"/>
                <c:pt idx="0">
                  <c:v>11977.199022022749</c:v>
                </c:pt>
                <c:pt idx="1">
                  <c:v>12463.546997162994</c:v>
                </c:pt>
                <c:pt idx="2">
                  <c:v>13100.261232651357</c:v>
                </c:pt>
                <c:pt idx="3">
                  <c:v>13850.825514362607</c:v>
                </c:pt>
                <c:pt idx="4">
                  <c:v>14875.998007647942</c:v>
                </c:pt>
                <c:pt idx="5">
                  <c:v>16207.01169341407</c:v>
                </c:pt>
                <c:pt idx="6">
                  <c:v>17460.786308700142</c:v>
                </c:pt>
                <c:pt idx="7">
                  <c:v>18276.975633953531</c:v>
                </c:pt>
                <c:pt idx="8">
                  <c:v>19411.335531838013</c:v>
                </c:pt>
                <c:pt idx="9">
                  <c:v>22437.542269979695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856-4DF1-BC40-3FC26D36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Kapitálová vybavenosť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41'!$O$34:$X$34</c:f>
              <c:numCache>
                <c:formatCode>_-* #\ ##0.00\ [$€-1]_-;\-* #\ ##0.00\ [$€-1]_-;_-* "-"??\ [$€-1]_-;_-@_-</c:formatCode>
                <c:ptCount val="10"/>
                <c:pt idx="0">
                  <c:v>21677.391579715288</c:v>
                </c:pt>
                <c:pt idx="1">
                  <c:v>22428.899266383167</c:v>
                </c:pt>
                <c:pt idx="2">
                  <c:v>22906.144756555546</c:v>
                </c:pt>
                <c:pt idx="3">
                  <c:v>22091.605212083556</c:v>
                </c:pt>
                <c:pt idx="4">
                  <c:v>21541.569053527404</c:v>
                </c:pt>
                <c:pt idx="5">
                  <c:v>22330.841281266989</c:v>
                </c:pt>
                <c:pt idx="6">
                  <c:v>24949.279997985239</c:v>
                </c:pt>
                <c:pt idx="7">
                  <c:v>24886.727830355219</c:v>
                </c:pt>
                <c:pt idx="8">
                  <c:v>25074.725803371479</c:v>
                </c:pt>
                <c:pt idx="9">
                  <c:v>26943.897476078528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856-4DF1-BC40-3FC26D36918F}"/>
            </c:ext>
          </c:extLst>
        </c:ser>
        <c:ser>
          <c:idx val="2"/>
          <c:order val="1"/>
          <c:tx>
            <c:v>Kapitálová vybavenosť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41'!$O$28:$X$28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41'!$O$35:$X$35</c:f>
              <c:numCache>
                <c:formatCode>_-* #\ ##0.00\ [$€-1]_-;\-* #\ ##0.00\ [$€-1]_-;_-* "-"??\ [$€-1]_-;_-@_-</c:formatCode>
                <c:ptCount val="10"/>
                <c:pt idx="0">
                  <c:v>46674.065784172191</c:v>
                </c:pt>
                <c:pt idx="1">
                  <c:v>47137.165377733261</c:v>
                </c:pt>
                <c:pt idx="2">
                  <c:v>45344.852951629415</c:v>
                </c:pt>
                <c:pt idx="3">
                  <c:v>45894.075491308722</c:v>
                </c:pt>
                <c:pt idx="4">
                  <c:v>45997.392905365072</c:v>
                </c:pt>
                <c:pt idx="5">
                  <c:v>46685.03058164673</c:v>
                </c:pt>
                <c:pt idx="6">
                  <c:v>47664.667203499972</c:v>
                </c:pt>
                <c:pt idx="7">
                  <c:v>51630.017473815424</c:v>
                </c:pt>
                <c:pt idx="8">
                  <c:v>56636.547667011691</c:v>
                </c:pt>
                <c:pt idx="9">
                  <c:v>70725.716101954007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856-4DF1-BC40-3FC26D36918F}"/>
            </c:ext>
          </c:extLst>
        </c:ser>
        <c:ser>
          <c:idx val="3"/>
          <c:order val="2"/>
          <c:tx>
            <c:v>Kapitálová vybavenosť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41'!$O$28:$X$28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41'!$O$36:$X$36</c:f>
              <c:numCache>
                <c:formatCode>_-* #\ ##0.00\ [$€-1]_-;\-* #\ ##0.00\ [$€-1]_-;_-* "-"??\ [$€-1]_-;_-@_-</c:formatCode>
                <c:ptCount val="10"/>
                <c:pt idx="0">
                  <c:v>71090.45531989458</c:v>
                </c:pt>
                <c:pt idx="1">
                  <c:v>69258.610290209996</c:v>
                </c:pt>
                <c:pt idx="2">
                  <c:v>67643.16477587285</c:v>
                </c:pt>
                <c:pt idx="3">
                  <c:v>68511.231431243374</c:v>
                </c:pt>
                <c:pt idx="4">
                  <c:v>75940.431759056242</c:v>
                </c:pt>
                <c:pt idx="5">
                  <c:v>78008.039505189838</c:v>
                </c:pt>
                <c:pt idx="6">
                  <c:v>83840.50658872303</c:v>
                </c:pt>
                <c:pt idx="7">
                  <c:v>82764.238964552598</c:v>
                </c:pt>
                <c:pt idx="8">
                  <c:v>112578.52452393319</c:v>
                </c:pt>
                <c:pt idx="9">
                  <c:v>129181.06691867135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56-4DF1-BC40-3FC26D36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10"/>
          <c:order val="5"/>
          <c:tx>
            <c:strRef>
              <c:f>'Graf 41'!$M$37:$N$37</c:f>
              <c:strCache>
                <c:ptCount val="2"/>
                <c:pt idx="0">
                  <c:v>Kapitálová intenzita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44546A">
                  <a:lumMod val="60000"/>
                  <a:lumOff val="40000"/>
                </a:srgbClr>
              </a:solidFill>
              <a:ln w="25400">
                <a:solidFill>
                  <a:srgbClr val="44546A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41'!$O$37:$X$37</c:f>
              <c:numCache>
                <c:formatCode>0.00</c:formatCode>
                <c:ptCount val="10"/>
                <c:pt idx="0">
                  <c:v>3.1356524634012986</c:v>
                </c:pt>
                <c:pt idx="1">
                  <c:v>3.0438232859348022</c:v>
                </c:pt>
                <c:pt idx="2">
                  <c:v>2.8714354936328093</c:v>
                </c:pt>
                <c:pt idx="3">
                  <c:v>2.7110140980850574</c:v>
                </c:pt>
                <c:pt idx="4">
                  <c:v>2.5783891306370674</c:v>
                </c:pt>
                <c:pt idx="5">
                  <c:v>2.4259351550714108</c:v>
                </c:pt>
                <c:pt idx="6">
                  <c:v>2.4078807410520207</c:v>
                </c:pt>
                <c:pt idx="7">
                  <c:v>2.3631668506964827</c:v>
                </c:pt>
                <c:pt idx="8">
                  <c:v>2.5436148414994291</c:v>
                </c:pt>
                <c:pt idx="9">
                  <c:v>2.5103097813064759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856-4DF1-BC40-3FC26D36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597808"/>
        <c:axId val="480594896"/>
        <c:extLst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50000"/>
      </c:valAx>
      <c:valAx>
        <c:axId val="480594896"/>
        <c:scaling>
          <c:orientation val="minMax"/>
          <c:max val="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480597808"/>
        <c:crosses val="max"/>
        <c:crossBetween val="midCat"/>
        <c:majorUnit val="5"/>
      </c:valAx>
      <c:valAx>
        <c:axId val="48059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805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01207239243657"/>
          <c:y val="2.4006944444444449E-2"/>
          <c:w val="0.17198792760756343"/>
          <c:h val="0.94534965277777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87370984849846"/>
          <c:y val="3.8227167886770962E-2"/>
          <c:w val="0.68153038194444449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kapitálová vybavenosť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5277777777777776E-2"/>
                  <c:y val="-0.2866319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AE-40FB-A7B8-426EBD083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AE-40FB-A7B8-426EBD083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AE-40FB-A7B8-426EBD083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AE-40FB-A7B8-426EBD083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AE-40FB-A7B8-426EBD083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AE-40FB-A7B8-426EBD083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AE-40FB-A7B8-426EBD083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AE-40FB-A7B8-426EBD083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AE-40FB-A7B8-426EBD083E5E}"/>
                </c:ext>
              </c:extLst>
            </c:dLbl>
            <c:dLbl>
              <c:idx val="9"/>
              <c:layout>
                <c:manualLayout>
                  <c:x val="-3.5277777777777859E-2"/>
                  <c:y val="-0.32190972222222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AE-40FB-A7B8-426EBD083E5E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41'!$O$46:$X$46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41'!$O$51:$X$51</c:f>
              <c:numCache>
                <c:formatCode>_-* #\ ##0.00\ [$€-1]_-;\-* #\ ##0.00\ [$€-1]_-;_-* "-"??\ [$€-1]_-;_-@_-</c:formatCode>
                <c:ptCount val="10"/>
                <c:pt idx="0">
                  <c:v>82681.599809799649</c:v>
                </c:pt>
                <c:pt idx="1">
                  <c:v>84904.31729867727</c:v>
                </c:pt>
                <c:pt idx="2">
                  <c:v>82948.376927857607</c:v>
                </c:pt>
                <c:pt idx="3">
                  <c:v>85977.756353486737</c:v>
                </c:pt>
                <c:pt idx="4">
                  <c:v>86152.80755668717</c:v>
                </c:pt>
                <c:pt idx="5">
                  <c:v>88439.754109130226</c:v>
                </c:pt>
                <c:pt idx="6">
                  <c:v>92673.78431927794</c:v>
                </c:pt>
                <c:pt idx="7">
                  <c:v>92681.041746290575</c:v>
                </c:pt>
                <c:pt idx="8">
                  <c:v>89201.80088956593</c:v>
                </c:pt>
                <c:pt idx="9">
                  <c:v>95875.633851420149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7B-4E4A-9ECB-1774AAC712E3}"/>
            </c:ext>
          </c:extLst>
        </c:ser>
        <c:ser>
          <c:idx val="9"/>
          <c:order val="4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41'!$O$46:$X$46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41'!$O$47:$X$47</c:f>
              <c:numCache>
                <c:formatCode>_-* #\ ##0.00\ [$€-1]_-;\-* #\ ##0.00\ [$€-1]_-;_-* "-"??\ [$€-1]_-;_-@_-</c:formatCode>
                <c:ptCount val="10"/>
                <c:pt idx="0">
                  <c:v>16669.929877973591</c:v>
                </c:pt>
                <c:pt idx="1">
                  <c:v>17442.7520736025</c:v>
                </c:pt>
                <c:pt idx="2">
                  <c:v>17577.742198886444</c:v>
                </c:pt>
                <c:pt idx="3">
                  <c:v>16921.370067140913</c:v>
                </c:pt>
                <c:pt idx="4">
                  <c:v>18196.452188779738</c:v>
                </c:pt>
                <c:pt idx="5">
                  <c:v>19183.032195954958</c:v>
                </c:pt>
                <c:pt idx="6">
                  <c:v>20024.995466446162</c:v>
                </c:pt>
                <c:pt idx="7">
                  <c:v>20709.926409736498</c:v>
                </c:pt>
                <c:pt idx="8">
                  <c:v>22263.849086624989</c:v>
                </c:pt>
                <c:pt idx="9">
                  <c:v>25648.45130109011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87B-4E4A-9ECB-1774AAC71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Kapitálová vybavenosť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41'!$O$52:$X$52</c:f>
              <c:numCache>
                <c:formatCode>_-* #\ ##0.00\ [$€-1]_-;\-* #\ ##0.00\ [$€-1]_-;_-* "-"??\ [$€-1]_-;_-@_-</c:formatCode>
                <c:ptCount val="10"/>
                <c:pt idx="0">
                  <c:v>100289.27328387184</c:v>
                </c:pt>
                <c:pt idx="1">
                  <c:v>101992.72321589084</c:v>
                </c:pt>
                <c:pt idx="2">
                  <c:v>95887.474890162397</c:v>
                </c:pt>
                <c:pt idx="3">
                  <c:v>94885.271716571893</c:v>
                </c:pt>
                <c:pt idx="4">
                  <c:v>91516.814623161175</c:v>
                </c:pt>
                <c:pt idx="5">
                  <c:v>92761.023900290369</c:v>
                </c:pt>
                <c:pt idx="6">
                  <c:v>100478.94135216529</c:v>
                </c:pt>
                <c:pt idx="7">
                  <c:v>97157.421587042467</c:v>
                </c:pt>
                <c:pt idx="8">
                  <c:v>90441.952702446404</c:v>
                </c:pt>
                <c:pt idx="9">
                  <c:v>96675.215944749973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87B-4E4A-9ECB-1774AAC712E3}"/>
            </c:ext>
          </c:extLst>
        </c:ser>
        <c:ser>
          <c:idx val="2"/>
          <c:order val="1"/>
          <c:tx>
            <c:v>Kapitálová vybavenosť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41'!$O$46:$X$46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41'!$O$53:$X$53</c:f>
              <c:numCache>
                <c:formatCode>_-* #\ ##0.00\ [$€-1]_-;\-* #\ ##0.00\ [$€-1]_-;_-* "-"??\ [$€-1]_-;_-@_-</c:formatCode>
                <c:ptCount val="10"/>
                <c:pt idx="0">
                  <c:v>60641.278663751516</c:v>
                </c:pt>
                <c:pt idx="1">
                  <c:v>59871.50536176296</c:v>
                </c:pt>
                <c:pt idx="2">
                  <c:v>55525.52329932763</c:v>
                </c:pt>
                <c:pt idx="3">
                  <c:v>66805.183408277459</c:v>
                </c:pt>
                <c:pt idx="4">
                  <c:v>75651.188841046518</c:v>
                </c:pt>
                <c:pt idx="5">
                  <c:v>80917.496954127622</c:v>
                </c:pt>
                <c:pt idx="6">
                  <c:v>83193.867665973186</c:v>
                </c:pt>
                <c:pt idx="7">
                  <c:v>86311.545296429642</c:v>
                </c:pt>
                <c:pt idx="8">
                  <c:v>86524.171539396266</c:v>
                </c:pt>
                <c:pt idx="9">
                  <c:v>94389.783048944548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87B-4E4A-9ECB-1774AAC712E3}"/>
            </c:ext>
          </c:extLst>
        </c:ser>
        <c:ser>
          <c:idx val="3"/>
          <c:order val="2"/>
          <c:tx>
            <c:v>Kapitálová vybavenosť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41'!$O$46:$X$46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41'!$O$54:$X$54</c:f>
              <c:numCache>
                <c:formatCode>_-* #\ ##0.00\ [$€-1]_-;\-* #\ ##0.00\ [$€-1]_-;_-* "-"??\ [$€-1]_-;_-@_-</c:formatCode>
                <c:ptCount val="10"/>
                <c:pt idx="0">
                  <c:v>77443.742659930504</c:v>
                </c:pt>
                <c:pt idx="1">
                  <c:v>83042.681775259683</c:v>
                </c:pt>
                <c:pt idx="2">
                  <c:v>91022.907978410134</c:v>
                </c:pt>
                <c:pt idx="3">
                  <c:v>88435.126702833033</c:v>
                </c:pt>
                <c:pt idx="4">
                  <c:v>84630.847294727151</c:v>
                </c:pt>
                <c:pt idx="5">
                  <c:v>86209.319456441648</c:v>
                </c:pt>
                <c:pt idx="6">
                  <c:v>84866.623145873236</c:v>
                </c:pt>
                <c:pt idx="7">
                  <c:v>89041.278163227573</c:v>
                </c:pt>
                <c:pt idx="8">
                  <c:v>89403.206581201506</c:v>
                </c:pt>
                <c:pt idx="9">
                  <c:v>95521.482490656825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7B-4E4A-9ECB-1774AAC71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10"/>
          <c:order val="5"/>
          <c:tx>
            <c:strRef>
              <c:f>'Graf 41'!$M$55:$N$55</c:f>
              <c:strCache>
                <c:ptCount val="2"/>
                <c:pt idx="0">
                  <c:v>Kapitálová intenzita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44546A">
                  <a:lumMod val="60000"/>
                  <a:lumOff val="40000"/>
                </a:srgbClr>
              </a:solidFill>
              <a:ln w="25400">
                <a:solidFill>
                  <a:srgbClr val="44546A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41'!$O$55:$X$55</c:f>
              <c:numCache>
                <c:formatCode>0.00</c:formatCode>
                <c:ptCount val="10"/>
                <c:pt idx="0">
                  <c:v>4.9599248716126256</c:v>
                </c:pt>
                <c:pt idx="1">
                  <c:v>4.8675986988985365</c:v>
                </c:pt>
                <c:pt idx="2">
                  <c:v>4.7189437636144431</c:v>
                </c:pt>
                <c:pt idx="3">
                  <c:v>5.0810162541415194</c:v>
                </c:pt>
                <c:pt idx="4">
                  <c:v>4.7345936813886471</c:v>
                </c:pt>
                <c:pt idx="5">
                  <c:v>4.610311508927099</c:v>
                </c:pt>
                <c:pt idx="6">
                  <c:v>4.6279053832777102</c:v>
                </c:pt>
                <c:pt idx="7">
                  <c:v>4.4751989897326636</c:v>
                </c:pt>
                <c:pt idx="8">
                  <c:v>4.0065758864289966</c:v>
                </c:pt>
                <c:pt idx="9">
                  <c:v>3.7380671731764656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87B-4E4A-9ECB-1774AAC71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597808"/>
        <c:axId val="480594896"/>
        <c:extLst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50000"/>
      </c:valAx>
      <c:valAx>
        <c:axId val="480594896"/>
        <c:scaling>
          <c:orientation val="minMax"/>
          <c:max val="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480597808"/>
        <c:crosses val="max"/>
        <c:crossBetween val="midCat"/>
        <c:majorUnit val="5"/>
      </c:valAx>
      <c:valAx>
        <c:axId val="48059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805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01207239243657"/>
          <c:y val="3.2826388888888891E-2"/>
          <c:w val="0.17198792760756343"/>
          <c:h val="0.9409399305555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87370984849846"/>
          <c:y val="3.8227167886770962E-2"/>
          <c:w val="0.68373524305555566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kapitálová vybavenosť</c:v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3.7482638888888892E-2"/>
                  <c:y val="-7.496527777777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2D-4066-A6C7-43DEA45FAE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2D-4066-A6C7-43DEA45FAE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2D-4066-A6C7-43DEA45FAE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2D-4066-A6C7-43DEA45FAE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2D-4066-A6C7-43DEA45FAE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2D-4066-A6C7-43DEA45FAE9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2D-4066-A6C7-43DEA45FAE9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D-4066-A6C7-43DEA45FAE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2D-4066-A6C7-43DEA45FAE9D}"/>
                </c:ext>
              </c:extLst>
            </c:dLbl>
            <c:dLbl>
              <c:idx val="9"/>
              <c:layout>
                <c:manualLayout>
                  <c:x val="-3.7482638888888968E-2"/>
                  <c:y val="-0.1234722222222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2D-4066-A6C7-43DEA45FAE9D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41'!$O$64:$X$64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41'!$O$69:$X$69</c:f>
              <c:numCache>
                <c:formatCode>_-* #\ ##0.00\ [$€-1]_-;\-* #\ ##0.00\ [$€-1]_-;_-* "-"??\ [$€-1]_-;_-@_-</c:formatCode>
                <c:ptCount val="10"/>
                <c:pt idx="0">
                  <c:v>28146.461005913421</c:v>
                </c:pt>
                <c:pt idx="1">
                  <c:v>28264.192700264717</c:v>
                </c:pt>
                <c:pt idx="2">
                  <c:v>28981.683384516899</c:v>
                </c:pt>
                <c:pt idx="3">
                  <c:v>29742.382603025486</c:v>
                </c:pt>
                <c:pt idx="4">
                  <c:v>29760.049545337115</c:v>
                </c:pt>
                <c:pt idx="5">
                  <c:v>33314.011849945739</c:v>
                </c:pt>
                <c:pt idx="6">
                  <c:v>38578.878875566741</c:v>
                </c:pt>
                <c:pt idx="7">
                  <c:v>40521.818446584584</c:v>
                </c:pt>
                <c:pt idx="8">
                  <c:v>38837.178050932467</c:v>
                </c:pt>
                <c:pt idx="9">
                  <c:v>39424.73354746832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F6-4749-B797-9D8E2AA0AFBD}"/>
            </c:ext>
          </c:extLst>
        </c:ser>
        <c:ser>
          <c:idx val="9"/>
          <c:order val="4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41'!$O$64:$X$64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41'!$O$65:$X$65</c:f>
              <c:numCache>
                <c:formatCode>_-* #\ ##0.00\ [$€-1]_-;\-* #\ ##0.00\ [$€-1]_-;_-* "-"??\ [$€-1]_-;_-@_-</c:formatCode>
                <c:ptCount val="10"/>
                <c:pt idx="0">
                  <c:v>14053.945849114059</c:v>
                </c:pt>
                <c:pt idx="1">
                  <c:v>14581.156588074642</c:v>
                </c:pt>
                <c:pt idx="2">
                  <c:v>14978.463516505886</c:v>
                </c:pt>
                <c:pt idx="3">
                  <c:v>16005.880740603397</c:v>
                </c:pt>
                <c:pt idx="4">
                  <c:v>16873.58293891104</c:v>
                </c:pt>
                <c:pt idx="5">
                  <c:v>18307.506786481877</c:v>
                </c:pt>
                <c:pt idx="6">
                  <c:v>19250.201320125587</c:v>
                </c:pt>
                <c:pt idx="7">
                  <c:v>20782.847599239431</c:v>
                </c:pt>
                <c:pt idx="8">
                  <c:v>22111.904775767904</c:v>
                </c:pt>
                <c:pt idx="9">
                  <c:v>24589.489014960203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3F6-4749-B797-9D8E2AA0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Kapitálová vybavenosť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41'!$O$70:$X$70</c:f>
              <c:numCache>
                <c:formatCode>_-* #\ ##0.00\ [$€-1]_-;\-* #\ ##0.00\ [$€-1]_-;_-* "-"??\ [$€-1]_-;_-@_-</c:formatCode>
                <c:ptCount val="10"/>
                <c:pt idx="0">
                  <c:v>26108.248065843796</c:v>
                </c:pt>
                <c:pt idx="1">
                  <c:v>25143.621327753452</c:v>
                </c:pt>
                <c:pt idx="2">
                  <c:v>25990.205224169647</c:v>
                </c:pt>
                <c:pt idx="3">
                  <c:v>26816.832057039835</c:v>
                </c:pt>
                <c:pt idx="4">
                  <c:v>27609.852585638135</c:v>
                </c:pt>
                <c:pt idx="5">
                  <c:v>34622.884111856307</c:v>
                </c:pt>
                <c:pt idx="6">
                  <c:v>47619.645634467764</c:v>
                </c:pt>
                <c:pt idx="7">
                  <c:v>50320.1082023372</c:v>
                </c:pt>
                <c:pt idx="8">
                  <c:v>38602.466573160593</c:v>
                </c:pt>
                <c:pt idx="9">
                  <c:v>39036.147924986319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3F6-4749-B797-9D8E2AA0AFBD}"/>
            </c:ext>
          </c:extLst>
        </c:ser>
        <c:ser>
          <c:idx val="2"/>
          <c:order val="1"/>
          <c:tx>
            <c:v>Kapitálová vybavenosť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41'!$O$64:$X$64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41'!$O$71:$X$71</c:f>
              <c:numCache>
                <c:formatCode>_-* #\ ##0.00\ [$€-1]_-;\-* #\ ##0.00\ [$€-1]_-;_-* "-"??\ [$€-1]_-;_-@_-</c:formatCode>
                <c:ptCount val="10"/>
                <c:pt idx="0">
                  <c:v>27590.68580507275</c:v>
                </c:pt>
                <c:pt idx="1">
                  <c:v>27639.676663454818</c:v>
                </c:pt>
                <c:pt idx="2">
                  <c:v>28604.575652448562</c:v>
                </c:pt>
                <c:pt idx="3">
                  <c:v>28701.81229920288</c:v>
                </c:pt>
                <c:pt idx="4">
                  <c:v>28641.798724988937</c:v>
                </c:pt>
                <c:pt idx="5">
                  <c:v>30569.057091981587</c:v>
                </c:pt>
                <c:pt idx="6">
                  <c:v>32739.161727710169</c:v>
                </c:pt>
                <c:pt idx="7">
                  <c:v>34399.364142761842</c:v>
                </c:pt>
                <c:pt idx="8">
                  <c:v>37758.744570844217</c:v>
                </c:pt>
                <c:pt idx="9">
                  <c:v>36948.181484361863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3F6-4749-B797-9D8E2AA0AFBD}"/>
            </c:ext>
          </c:extLst>
        </c:ser>
        <c:ser>
          <c:idx val="3"/>
          <c:order val="2"/>
          <c:tx>
            <c:v>Kapitálová vybavenosť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41'!$O$64:$X$64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41'!$O$72:$X$72</c:f>
              <c:numCache>
                <c:formatCode>_-* #\ ##0.00\ [$€-1]_-;\-* #\ ##0.00\ [$€-1]_-;_-* "-"??\ [$€-1]_-;_-@_-</c:formatCode>
                <c:ptCount val="10"/>
                <c:pt idx="0">
                  <c:v>33556.058081948773</c:v>
                </c:pt>
                <c:pt idx="1">
                  <c:v>35995.789394834872</c:v>
                </c:pt>
                <c:pt idx="2">
                  <c:v>35521.618750220936</c:v>
                </c:pt>
                <c:pt idx="3">
                  <c:v>37138.860171903129</c:v>
                </c:pt>
                <c:pt idx="4">
                  <c:v>35878.12462424305</c:v>
                </c:pt>
                <c:pt idx="5">
                  <c:v>37544.461811289817</c:v>
                </c:pt>
                <c:pt idx="6">
                  <c:v>38641.608385387524</c:v>
                </c:pt>
                <c:pt idx="7">
                  <c:v>39031.984252479488</c:v>
                </c:pt>
                <c:pt idx="8">
                  <c:v>41200.186718857112</c:v>
                </c:pt>
                <c:pt idx="9">
                  <c:v>44871.661937457538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F6-4749-B797-9D8E2AA0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10"/>
          <c:order val="5"/>
          <c:tx>
            <c:strRef>
              <c:f>'Graf 41'!$M$73:$N$73</c:f>
              <c:strCache>
                <c:ptCount val="2"/>
                <c:pt idx="0">
                  <c:v>Kapitálová intenzita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44546A">
                  <a:lumMod val="60000"/>
                  <a:lumOff val="40000"/>
                </a:srgbClr>
              </a:solidFill>
              <a:ln w="25400">
                <a:solidFill>
                  <a:srgbClr val="44546A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41'!$O$73:$X$73</c:f>
              <c:numCache>
                <c:formatCode>0.00</c:formatCode>
                <c:ptCount val="10"/>
                <c:pt idx="0">
                  <c:v>2.0027443757147911</c:v>
                </c:pt>
                <c:pt idx="1">
                  <c:v>1.9384054021737134</c:v>
                </c:pt>
                <c:pt idx="2">
                  <c:v>1.9348902744650558</c:v>
                </c:pt>
                <c:pt idx="3">
                  <c:v>1.8582159323214003</c:v>
                </c:pt>
                <c:pt idx="4">
                  <c:v>1.7637065970564827</c:v>
                </c:pt>
                <c:pt idx="5">
                  <c:v>1.8196913560367789</c:v>
                </c:pt>
                <c:pt idx="6">
                  <c:v>2.0040766449145404</c:v>
                </c:pt>
                <c:pt idx="7">
                  <c:v>1.949772198111462</c:v>
                </c:pt>
                <c:pt idx="8">
                  <c:v>1.75639224412243</c:v>
                </c:pt>
                <c:pt idx="9">
                  <c:v>1.6033165033841239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3F6-4749-B797-9D8E2AA0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597808"/>
        <c:axId val="480594896"/>
        <c:extLst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25000"/>
      </c:valAx>
      <c:valAx>
        <c:axId val="480594896"/>
        <c:scaling>
          <c:orientation val="minMax"/>
          <c:max val="12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480597808"/>
        <c:crosses val="max"/>
        <c:crossBetween val="midCat"/>
        <c:majorUnit val="3"/>
      </c:valAx>
      <c:valAx>
        <c:axId val="48059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805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01207239243657"/>
          <c:y val="1.077777777777778E-2"/>
          <c:w val="0.17198792760756343"/>
          <c:h val="0.962988541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87370984849846"/>
          <c:y val="3.8227167886770962E-2"/>
          <c:w val="0.68153038194444449"/>
          <c:h val="0.88806390203337338"/>
        </c:manualLayout>
      </c:layout>
      <c:areaChart>
        <c:grouping val="standard"/>
        <c:varyColors val="0"/>
        <c:ser>
          <c:idx val="4"/>
          <c:order val="3"/>
          <c:tx>
            <c:v>Priemerná kapitálová vybavenosť</c:v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3.5277777777777776E-2"/>
                  <c:y val="-0.1807986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CD-40B7-8CDE-7EC2C86BCD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CD-40B7-8CDE-7EC2C86BCD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CD-40B7-8CDE-7EC2C86BCD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CD-40B7-8CDE-7EC2C86BCD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D-40B7-8CDE-7EC2C86BCD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CD-40B7-8CDE-7EC2C86BCD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CD-40B7-8CDE-7EC2C86BCD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CD-40B7-8CDE-7EC2C86BCD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CD-40B7-8CDE-7EC2C86BCDC1}"/>
                </c:ext>
              </c:extLst>
            </c:dLbl>
            <c:dLbl>
              <c:idx val="9"/>
              <c:layout>
                <c:manualLayout>
                  <c:x val="-3.7482638888888892E-2"/>
                  <c:y val="-0.26017361111111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CD-40B7-8CDE-7EC2C86BCDC1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41'!$O$82:$X$82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41'!$O$87:$X$87</c:f>
              <c:numCache>
                <c:formatCode>_-* #\ ##0.00\ [$€-1]_-;\-* #\ ##0.00\ [$€-1]_-;_-* "-"??\ [$€-1]_-;_-@_-</c:formatCode>
                <c:ptCount val="10"/>
                <c:pt idx="0">
                  <c:v>32247.499583955436</c:v>
                </c:pt>
                <c:pt idx="1">
                  <c:v>33148.210695456757</c:v>
                </c:pt>
                <c:pt idx="2">
                  <c:v>33192.245044720119</c:v>
                </c:pt>
                <c:pt idx="3">
                  <c:v>34529.715907724894</c:v>
                </c:pt>
                <c:pt idx="4">
                  <c:v>34712.078641855376</c:v>
                </c:pt>
                <c:pt idx="5">
                  <c:v>46870.021515955472</c:v>
                </c:pt>
                <c:pt idx="6">
                  <c:v>48633.895963595336</c:v>
                </c:pt>
                <c:pt idx="7">
                  <c:v>48848.078397520992</c:v>
                </c:pt>
                <c:pt idx="8">
                  <c:v>51278.979390972258</c:v>
                </c:pt>
                <c:pt idx="9">
                  <c:v>55277.790526061079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9B-43BB-A7BD-C90CB3FE7E57}"/>
            </c:ext>
          </c:extLst>
        </c:ser>
        <c:ser>
          <c:idx val="9"/>
          <c:order val="4"/>
          <c:tx>
            <c:v>Priemerné mzdové náklady</c:v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numRef>
              <c:f>'Graf 41'!$O$82:$X$82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41'!$O$83:$X$83</c:f>
              <c:numCache>
                <c:formatCode>_-* #\ ##0.00\ [$€-1]_-;\-* #\ ##0.00\ [$€-1]_-;_-* "-"??\ [$€-1]_-;_-@_-</c:formatCode>
                <c:ptCount val="10"/>
                <c:pt idx="0">
                  <c:v>9946.1371373647289</c:v>
                </c:pt>
                <c:pt idx="1">
                  <c:v>10371.118764662404</c:v>
                </c:pt>
                <c:pt idx="2">
                  <c:v>11065.330263424346</c:v>
                </c:pt>
                <c:pt idx="3">
                  <c:v>12092.862757488623</c:v>
                </c:pt>
                <c:pt idx="4">
                  <c:v>13119.710313626469</c:v>
                </c:pt>
                <c:pt idx="5">
                  <c:v>14589.330790897142</c:v>
                </c:pt>
                <c:pt idx="6">
                  <c:v>15718.892226435191</c:v>
                </c:pt>
                <c:pt idx="7">
                  <c:v>16583.171563982374</c:v>
                </c:pt>
                <c:pt idx="8">
                  <c:v>17857.491504230664</c:v>
                </c:pt>
                <c:pt idx="9">
                  <c:v>20045.42757928108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79B-43BB-A7BD-C90CB3FE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79040"/>
        <c:axId val="374179456"/>
      </c:areaChart>
      <c:lineChart>
        <c:grouping val="standard"/>
        <c:varyColors val="0"/>
        <c:ser>
          <c:idx val="1"/>
          <c:order val="0"/>
          <c:tx>
            <c:v>Kapitálová vybavenosť p0-p25</c:v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41'!$O$88:$X$88</c:f>
              <c:numCache>
                <c:formatCode>_-* #\ ##0.00\ [$€-1]_-;\-* #\ ##0.00\ [$€-1]_-;_-* "-"??\ [$€-1]_-;_-@_-</c:formatCode>
                <c:ptCount val="10"/>
                <c:pt idx="0">
                  <c:v>12771.352540711008</c:v>
                </c:pt>
                <c:pt idx="1">
                  <c:v>12514.800917919829</c:v>
                </c:pt>
                <c:pt idx="2">
                  <c:v>12060.136536194319</c:v>
                </c:pt>
                <c:pt idx="3">
                  <c:v>12665.09043809596</c:v>
                </c:pt>
                <c:pt idx="4">
                  <c:v>12917.128811165716</c:v>
                </c:pt>
                <c:pt idx="5">
                  <c:v>13857.472854097859</c:v>
                </c:pt>
                <c:pt idx="6">
                  <c:v>14456.986430845065</c:v>
                </c:pt>
                <c:pt idx="7">
                  <c:v>15913.104353880464</c:v>
                </c:pt>
                <c:pt idx="8">
                  <c:v>16278.835514667446</c:v>
                </c:pt>
                <c:pt idx="9">
                  <c:v>16900.490351111403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79B-43BB-A7BD-C90CB3FE7E57}"/>
            </c:ext>
          </c:extLst>
        </c:ser>
        <c:ser>
          <c:idx val="2"/>
          <c:order val="1"/>
          <c:tx>
            <c:v>Kapitálová vybavenosť p25-p75</c:v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numRef>
              <c:f>'Graf 41'!$O$82:$X$82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41'!$O$89:$X$89</c:f>
              <c:numCache>
                <c:formatCode>_-* #\ ##0.00\ [$€-1]_-;\-* #\ ##0.00\ [$€-1]_-;_-* "-"??\ [$€-1]_-;_-@_-</c:formatCode>
                <c:ptCount val="10"/>
                <c:pt idx="0">
                  <c:v>30416.880854248346</c:v>
                </c:pt>
                <c:pt idx="1">
                  <c:v>31829.924416083311</c:v>
                </c:pt>
                <c:pt idx="2">
                  <c:v>31887.851046001259</c:v>
                </c:pt>
                <c:pt idx="3">
                  <c:v>32230.148495722242</c:v>
                </c:pt>
                <c:pt idx="4">
                  <c:v>34231.636698938251</c:v>
                </c:pt>
                <c:pt idx="5">
                  <c:v>57139.433815689234</c:v>
                </c:pt>
                <c:pt idx="6">
                  <c:v>55485.370240106065</c:v>
                </c:pt>
                <c:pt idx="7">
                  <c:v>58759.003212458636</c:v>
                </c:pt>
                <c:pt idx="8">
                  <c:v>63468.199498392423</c:v>
                </c:pt>
                <c:pt idx="9">
                  <c:v>64513.112076709222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79B-43BB-A7BD-C90CB3FE7E57}"/>
            </c:ext>
          </c:extLst>
        </c:ser>
        <c:ser>
          <c:idx val="3"/>
          <c:order val="2"/>
          <c:tx>
            <c:v>Kapitálová vybavenosť p75-p100</c:v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'Graf 41'!$O$82:$X$82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41'!$O$90:$X$90</c:f>
              <c:numCache>
                <c:formatCode>_-* #\ ##0.00\ [$€-1]_-;\-* #\ ##0.00\ [$€-1]_-;_-* "-"??\ [$€-1]_-;_-@_-</c:formatCode>
                <c:ptCount val="10"/>
                <c:pt idx="0">
                  <c:v>59060.27631360988</c:v>
                </c:pt>
                <c:pt idx="1">
                  <c:v>61061.012404917732</c:v>
                </c:pt>
                <c:pt idx="2">
                  <c:v>62582.669038120112</c:v>
                </c:pt>
                <c:pt idx="3">
                  <c:v>65955.960680379139</c:v>
                </c:pt>
                <c:pt idx="4">
                  <c:v>63911.286506440192</c:v>
                </c:pt>
                <c:pt idx="5">
                  <c:v>79189.932888910203</c:v>
                </c:pt>
                <c:pt idx="6">
                  <c:v>83719.764725605462</c:v>
                </c:pt>
                <c:pt idx="7">
                  <c:v>78597.885660309621</c:v>
                </c:pt>
                <c:pt idx="8">
                  <c:v>79568.25912698498</c:v>
                </c:pt>
                <c:pt idx="9">
                  <c:v>92652.506420038277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9B-43BB-A7BD-C90CB3FE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9040"/>
        <c:axId val="374179456"/>
        <c:extLst/>
      </c:lineChart>
      <c:scatterChart>
        <c:scatterStyle val="lineMarker"/>
        <c:varyColors val="0"/>
        <c:ser>
          <c:idx val="10"/>
          <c:order val="5"/>
          <c:tx>
            <c:strRef>
              <c:f>'Graf 41'!$M$91:$N$91</c:f>
              <c:strCache>
                <c:ptCount val="2"/>
                <c:pt idx="0">
                  <c:v>Kapitálová intenzita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44546A">
                  <a:lumMod val="60000"/>
                  <a:lumOff val="40000"/>
                </a:srgbClr>
              </a:solidFill>
              <a:ln w="25400">
                <a:solidFill>
                  <a:srgbClr val="44546A">
                    <a:lumMod val="60000"/>
                    <a:lumOff val="40000"/>
                  </a:srgbClr>
                </a:solidFill>
              </a:ln>
              <a:effectLst/>
            </c:spPr>
          </c:marker>
          <c:yVal>
            <c:numRef>
              <c:f>'Graf 41'!$O$91:$X$91</c:f>
              <c:numCache>
                <c:formatCode>0.00</c:formatCode>
                <c:ptCount val="10"/>
                <c:pt idx="0">
                  <c:v>3.2422134481547626</c:v>
                </c:pt>
                <c:pt idx="1">
                  <c:v>3.196203943628813</c:v>
                </c:pt>
                <c:pt idx="2">
                  <c:v>2.999661488137837</c:v>
                </c:pt>
                <c:pt idx="3">
                  <c:v>2.8553797889041643</c:v>
                </c:pt>
                <c:pt idx="4">
                  <c:v>2.6457961198886015</c:v>
                </c:pt>
                <c:pt idx="5">
                  <c:v>3.2126231276625465</c:v>
                </c:pt>
                <c:pt idx="6">
                  <c:v>3.0939773148775362</c:v>
                </c:pt>
                <c:pt idx="7">
                  <c:v>2.9456415022332645</c:v>
                </c:pt>
                <c:pt idx="8">
                  <c:v>2.8715667807442951</c:v>
                </c:pt>
                <c:pt idx="9">
                  <c:v>2.7576259128139577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79B-43BB-A7BD-C90CB3FE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597808"/>
        <c:axId val="480594896"/>
        <c:extLst/>
      </c:scatterChart>
      <c:catAx>
        <c:axId val="37417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456"/>
        <c:crossesAt val="0"/>
        <c:auto val="1"/>
        <c:lblAlgn val="ctr"/>
        <c:lblOffset val="100"/>
        <c:noMultiLvlLbl val="0"/>
      </c:catAx>
      <c:valAx>
        <c:axId val="374179456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374179040"/>
        <c:crosses val="autoZero"/>
        <c:crossBetween val="midCat"/>
        <c:majorUnit val="25000"/>
      </c:valAx>
      <c:valAx>
        <c:axId val="480594896"/>
        <c:scaling>
          <c:orientation val="minMax"/>
          <c:max val="12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sk-SK"/>
          </a:p>
        </c:txPr>
        <c:crossAx val="480597808"/>
        <c:crosses val="max"/>
        <c:crossBetween val="midCat"/>
        <c:majorUnit val="3"/>
      </c:valAx>
      <c:valAx>
        <c:axId val="48059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805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01207239243657"/>
          <c:y val="2.4006944444444449E-2"/>
          <c:w val="0.17198792760756343"/>
          <c:h val="0.9541690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/>
          </a:solidFill>
          <a:latin typeface="Century Gothic" panose="020B0502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'Príloha 1'!$M$15:$N$15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1-45F4-8DE0-631A417A8A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31-45F4-8DE0-631A417A8A5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1'!$O$10:$R$10</c15:sqref>
                  </c15:fullRef>
                </c:ext>
              </c:extLst>
              <c:f>'Príloha 1'!$P$10:$R$10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1'!$O$15:$R$15</c15:sqref>
                  </c15:fullRef>
                </c:ext>
              </c:extLst>
              <c:f>'Príloha 1'!$P$15:$R$15</c:f>
              <c:numCache>
                <c:formatCode>0.00</c:formatCode>
                <c:ptCount val="3"/>
                <c:pt idx="0">
                  <c:v>128.34020307630439</c:v>
                </c:pt>
                <c:pt idx="1">
                  <c:v>201.77943098421639</c:v>
                </c:pt>
                <c:pt idx="2">
                  <c:v>159.06303408062732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strRef>
              <c:f>'Príloha 1'!$M$16:$N$16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1'!$O$10:$R$10</c15:sqref>
                  </c15:fullRef>
                </c:ext>
              </c:extLst>
              <c:f>'Príloha 1'!$P$10:$R$10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1'!$O$16:$R$16</c15:sqref>
                  </c15:fullRef>
                </c:ext>
              </c:extLst>
              <c:f>'Príloha 1'!$P$16:$R$16</c:f>
              <c:numCache>
                <c:formatCode>0.00</c:formatCode>
                <c:ptCount val="3"/>
                <c:pt idx="0">
                  <c:v>128.36660106831599</c:v>
                </c:pt>
                <c:pt idx="1">
                  <c:v>186.84284509418049</c:v>
                </c:pt>
                <c:pt idx="2">
                  <c:v>138.98416268390969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2"/>
          <c:order val="2"/>
          <c:tx>
            <c:strRef>
              <c:f>'Príloha 1'!$M$13:$N$13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1'!$O$10:$R$10</c15:sqref>
                  </c15:fullRef>
                </c:ext>
              </c:extLst>
              <c:f>'Príloha 1'!$P$10:$R$10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1'!$O$13:$R$13</c15:sqref>
                  </c15:fullRef>
                </c:ext>
              </c:extLst>
              <c:f>'Príloha 1'!$P$13:$R$13</c:f>
              <c:numCache>
                <c:formatCode>0.00</c:formatCode>
                <c:ptCount val="3"/>
                <c:pt idx="0">
                  <c:v>150.64935064935068</c:v>
                </c:pt>
                <c:pt idx="1">
                  <c:v>209.3906093906094</c:v>
                </c:pt>
                <c:pt idx="2">
                  <c:v>137.06293706293707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1'!$M$11:$N$11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1'!$O$10:$R$10</c15:sqref>
                  </c15:fullRef>
                </c:ext>
              </c:extLst>
              <c:f>'Príloha 1'!$P$10:$R$10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1'!$O$11:$R$11</c15:sqref>
                  </c15:fullRef>
                </c:ext>
              </c:extLst>
              <c:f>'Príloha 1'!$P$11:$R$11</c:f>
              <c:numCache>
                <c:formatCode>0.00</c:formatCode>
                <c:ptCount val="3"/>
                <c:pt idx="0">
                  <c:v>116.29778672032191</c:v>
                </c:pt>
                <c:pt idx="1">
                  <c:v>173.13883299798792</c:v>
                </c:pt>
                <c:pt idx="2">
                  <c:v>138.73239436619718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1'!$M$12:$N$12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1'!$O$10:$R$10</c15:sqref>
                  </c15:fullRef>
                </c:ext>
              </c:extLst>
              <c:f>'Príloha 1'!$P$10:$R$10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1'!$O$12:$R$12</c15:sqref>
                  </c15:fullRef>
                </c:ext>
              </c:extLst>
              <c:f>'Príloha 1'!$P$12:$R$12</c:f>
              <c:numCache>
                <c:formatCode>0.00</c:formatCode>
                <c:ptCount val="3"/>
                <c:pt idx="0">
                  <c:v>140.21805494984733</c:v>
                </c:pt>
                <c:pt idx="1">
                  <c:v>239.62494548626253</c:v>
                </c:pt>
                <c:pt idx="2">
                  <c:v>150.89402529437416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1'!$M$14:$N$14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1'!$O$10:$R$10</c15:sqref>
                  </c15:fullRef>
                </c:ext>
              </c:extLst>
              <c:f>'Príloha 1'!$P$10:$R$10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1'!$O$14:$R$14</c15:sqref>
                  </c15:fullRef>
                </c:ext>
              </c:extLst>
              <c:f>'Príloha 1'!$P$14:$R$14</c:f>
              <c:numCache>
                <c:formatCode>0.00</c:formatCode>
                <c:ptCount val="3"/>
                <c:pt idx="0">
                  <c:v>130.80970215801676</c:v>
                </c:pt>
                <c:pt idx="1">
                  <c:v>201.0522561084359</c:v>
                </c:pt>
                <c:pt idx="2">
                  <c:v>133.49384697699301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24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4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'Graf 8'!$M$15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'Graf 8'!$N$8:$T$9</c:f>
              <c:strCache>
                <c:ptCount val="7"/>
                <c:pt idx="0">
                  <c:v>Oleje a tuky</c:v>
                </c:pt>
                <c:pt idx="1">
                  <c:v>Mlieko, syry a vajcia</c:v>
                </c:pt>
                <c:pt idx="2">
                  <c:v>Chlieb a obilniny</c:v>
                </c:pt>
                <c:pt idx="3">
                  <c:v>Zelenina</c:v>
                </c:pt>
                <c:pt idx="4">
                  <c:v>Cukor a cukrovinky</c:v>
                </c:pt>
                <c:pt idx="5">
                  <c:v>Mäso</c:v>
                </c:pt>
                <c:pt idx="6">
                  <c:v>Ovocie</c:v>
                </c:pt>
              </c:strCache>
            </c:strRef>
          </c:cat>
          <c:val>
            <c:numRef>
              <c:f>'Graf 8'!$N$15:$T$15</c:f>
              <c:numCache>
                <c:formatCode>0.0%</c:formatCode>
                <c:ptCount val="7"/>
                <c:pt idx="0">
                  <c:v>0.14550906227724791</c:v>
                </c:pt>
                <c:pt idx="1">
                  <c:v>0.20234904434733381</c:v>
                </c:pt>
                <c:pt idx="2">
                  <c:v>0.19463212283154571</c:v>
                </c:pt>
                <c:pt idx="3">
                  <c:v>0.20228112486697183</c:v>
                </c:pt>
                <c:pt idx="4">
                  <c:v>0.17324825680177933</c:v>
                </c:pt>
                <c:pt idx="5">
                  <c:v>0.17754098345640751</c:v>
                </c:pt>
                <c:pt idx="6">
                  <c:v>0.10485867152331853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0-48C6-B313-56868FA13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7"/>
          <c:order val="4"/>
          <c:tx>
            <c:strRef>
              <c:f>'Graf 8'!$M$10</c:f>
              <c:strCache>
                <c:ptCount val="1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CC0DF">
                  <a:lumMod val="60000"/>
                  <a:lumOff val="40000"/>
                  <a:alpha val="11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94-47AF-920B-D8D03BED85B3}"/>
              </c:ext>
            </c:extLst>
          </c:dPt>
          <c:dPt>
            <c:idx val="1"/>
            <c:invertIfNegative val="0"/>
            <c:bubble3D val="0"/>
            <c:spPr>
              <a:solidFill>
                <a:srgbClr val="0CC0DF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94-47AF-920B-D8D03BED85B3}"/>
              </c:ext>
            </c:extLst>
          </c:dPt>
          <c:dPt>
            <c:idx val="2"/>
            <c:invertIfNegative val="0"/>
            <c:bubble3D val="0"/>
            <c:spPr>
              <a:solidFill>
                <a:srgbClr val="0CC0DF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94-47AF-920B-D8D03BED85B3}"/>
              </c:ext>
            </c:extLst>
          </c:dPt>
          <c:dPt>
            <c:idx val="3"/>
            <c:invertIfNegative val="0"/>
            <c:bubble3D val="0"/>
            <c:spPr>
              <a:solidFill>
                <a:srgbClr val="0CC0DF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94-47AF-920B-D8D03BED85B3}"/>
              </c:ext>
            </c:extLst>
          </c:dPt>
          <c:dPt>
            <c:idx val="4"/>
            <c:invertIfNegative val="0"/>
            <c:bubble3D val="0"/>
            <c:spPr>
              <a:solidFill>
                <a:srgbClr val="0CC0DF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94-47AF-920B-D8D03BED85B3}"/>
              </c:ext>
            </c:extLst>
          </c:dPt>
          <c:dPt>
            <c:idx val="5"/>
            <c:invertIfNegative val="0"/>
            <c:bubble3D val="0"/>
            <c:spPr>
              <a:solidFill>
                <a:srgbClr val="0CC0DF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994-47AF-920B-D8D03BED85B3}"/>
              </c:ext>
            </c:extLst>
          </c:dPt>
          <c:dPt>
            <c:idx val="6"/>
            <c:invertIfNegative val="0"/>
            <c:bubble3D val="0"/>
            <c:spPr>
              <a:solidFill>
                <a:srgbClr val="0CC0DF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94-47AF-920B-D8D03BED85B3}"/>
              </c:ext>
            </c:extLst>
          </c:dPt>
          <c:cat>
            <c:strRef>
              <c:f>'Graf 8'!$N$8:$T$9</c:f>
              <c:strCache>
                <c:ptCount val="7"/>
                <c:pt idx="0">
                  <c:v>Oleje a tuky</c:v>
                </c:pt>
                <c:pt idx="1">
                  <c:v>Mlieko, syry a vajcia</c:v>
                </c:pt>
                <c:pt idx="2">
                  <c:v>Chlieb a obilniny</c:v>
                </c:pt>
                <c:pt idx="3">
                  <c:v>Zelenina</c:v>
                </c:pt>
                <c:pt idx="4">
                  <c:v>Cukor a cukrovinky</c:v>
                </c:pt>
                <c:pt idx="5">
                  <c:v>Mäso</c:v>
                </c:pt>
                <c:pt idx="6">
                  <c:v>Ovocie</c:v>
                </c:pt>
              </c:strCache>
            </c:strRef>
          </c:cat>
          <c:val>
            <c:numRef>
              <c:f>'Graf 8'!$N$10:$T$10</c:f>
              <c:numCache>
                <c:formatCode>0.0%</c:formatCode>
                <c:ptCount val="7"/>
                <c:pt idx="0">
                  <c:v>0.17018285268739092</c:v>
                </c:pt>
                <c:pt idx="1">
                  <c:v>0.15310134759569646</c:v>
                </c:pt>
                <c:pt idx="2">
                  <c:v>0.1356313680327916</c:v>
                </c:pt>
                <c:pt idx="3">
                  <c:v>0.13253331137143251</c:v>
                </c:pt>
                <c:pt idx="4">
                  <c:v>0.11429029373206503</c:v>
                </c:pt>
                <c:pt idx="5">
                  <c:v>0.10829029497780285</c:v>
                </c:pt>
                <c:pt idx="6">
                  <c:v>7.7310673647196307E-2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0-48C6-B313-56868FA13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"/>
        <c:axId val="819935023"/>
        <c:axId val="819936687"/>
      </c:barChart>
      <c:lineChart>
        <c:grouping val="standard"/>
        <c:varyColors val="0"/>
        <c:ser>
          <c:idx val="3"/>
          <c:order val="0"/>
          <c:tx>
            <c:strRef>
              <c:f>'Graf 8'!$M$13</c:f>
              <c:strCache>
                <c:ptCount val="1"/>
                <c:pt idx="0">
                  <c:v>Rakúsko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strRef>
              <c:f>'Graf 8'!$N$8:$T$9</c:f>
              <c:strCache>
                <c:ptCount val="7"/>
                <c:pt idx="0">
                  <c:v>Oleje a tuky</c:v>
                </c:pt>
                <c:pt idx="1">
                  <c:v>Mlieko, syry a vajcia</c:v>
                </c:pt>
                <c:pt idx="2">
                  <c:v>Chlieb a obilniny</c:v>
                </c:pt>
                <c:pt idx="3">
                  <c:v>Zelenina</c:v>
                </c:pt>
                <c:pt idx="4">
                  <c:v>Cukor a cukrovinky</c:v>
                </c:pt>
                <c:pt idx="5">
                  <c:v>Mäso</c:v>
                </c:pt>
                <c:pt idx="6">
                  <c:v>Ovocie</c:v>
                </c:pt>
              </c:strCache>
            </c:strRef>
          </c:cat>
          <c:val>
            <c:numRef>
              <c:f>'Graf 8'!$N$13:$T$13</c:f>
              <c:numCache>
                <c:formatCode>0.0%</c:formatCode>
                <c:ptCount val="7"/>
                <c:pt idx="0">
                  <c:v>9.8257283561298273E-2</c:v>
                </c:pt>
                <c:pt idx="1">
                  <c:v>0.12493924916340994</c:v>
                </c:pt>
                <c:pt idx="2">
                  <c:v>0.11678441648964215</c:v>
                </c:pt>
                <c:pt idx="3">
                  <c:v>0.12277555744735612</c:v>
                </c:pt>
                <c:pt idx="4">
                  <c:v>8.0717484450967159E-2</c:v>
                </c:pt>
                <c:pt idx="5">
                  <c:v>0.1068158028740816</c:v>
                </c:pt>
                <c:pt idx="6">
                  <c:v>4.3249598243078849E-2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B0-48C6-B313-56868FA139B2}"/>
            </c:ext>
          </c:extLst>
        </c:ser>
        <c:ser>
          <c:idx val="1"/>
          <c:order val="1"/>
          <c:tx>
            <c:strRef>
              <c:f>'Graf 8'!$M$11</c:f>
              <c:strCache>
                <c:ptCount val="1"/>
                <c:pt idx="0">
                  <c:v>Česko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strRef>
              <c:f>'Graf 8'!$N$8:$T$9</c:f>
              <c:strCache>
                <c:ptCount val="7"/>
                <c:pt idx="0">
                  <c:v>Oleje a tuky</c:v>
                </c:pt>
                <c:pt idx="1">
                  <c:v>Mlieko, syry a vajcia</c:v>
                </c:pt>
                <c:pt idx="2">
                  <c:v>Chlieb a obilniny</c:v>
                </c:pt>
                <c:pt idx="3">
                  <c:v>Zelenina</c:v>
                </c:pt>
                <c:pt idx="4">
                  <c:v>Cukor a cukrovinky</c:v>
                </c:pt>
                <c:pt idx="5">
                  <c:v>Mäso</c:v>
                </c:pt>
                <c:pt idx="6">
                  <c:v>Ovocie</c:v>
                </c:pt>
              </c:strCache>
            </c:strRef>
          </c:cat>
          <c:val>
            <c:numRef>
              <c:f>'Graf 8'!$N$11:$T$11</c:f>
              <c:numCache>
                <c:formatCode>0.0%</c:formatCode>
                <c:ptCount val="7"/>
                <c:pt idx="0">
                  <c:v>0.17130000000000001</c:v>
                </c:pt>
                <c:pt idx="1">
                  <c:v>0.14794392404756992</c:v>
                </c:pt>
                <c:pt idx="2">
                  <c:v>0.17178258108413955</c:v>
                </c:pt>
                <c:pt idx="3">
                  <c:v>0.15308275024024759</c:v>
                </c:pt>
                <c:pt idx="4">
                  <c:v>0.1794258548604637</c:v>
                </c:pt>
                <c:pt idx="5">
                  <c:v>0.11349325300408966</c:v>
                </c:pt>
                <c:pt idx="6">
                  <c:v>6.174520069545171E-2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B0-48C6-B313-56868FA139B2}"/>
            </c:ext>
          </c:extLst>
        </c:ser>
        <c:ser>
          <c:idx val="2"/>
          <c:order val="2"/>
          <c:tx>
            <c:strRef>
              <c:f>'Graf 8'!$M$12</c:f>
              <c:strCache>
                <c:ptCount val="1"/>
                <c:pt idx="0">
                  <c:v>Maďarsko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strRef>
              <c:f>'Graf 8'!$N$8:$T$9</c:f>
              <c:strCache>
                <c:ptCount val="7"/>
                <c:pt idx="0">
                  <c:v>Oleje a tuky</c:v>
                </c:pt>
                <c:pt idx="1">
                  <c:v>Mlieko, syry a vajcia</c:v>
                </c:pt>
                <c:pt idx="2">
                  <c:v>Chlieb a obilniny</c:v>
                </c:pt>
                <c:pt idx="3">
                  <c:v>Zelenina</c:v>
                </c:pt>
                <c:pt idx="4">
                  <c:v>Cukor a cukrovinky</c:v>
                </c:pt>
                <c:pt idx="5">
                  <c:v>Mäso</c:v>
                </c:pt>
                <c:pt idx="6">
                  <c:v>Ovocie</c:v>
                </c:pt>
              </c:strCache>
            </c:strRef>
          </c:cat>
          <c:val>
            <c:numRef>
              <c:f>'Graf 8'!$N$12:$T$12</c:f>
              <c:numCache>
                <c:formatCode>0.0%</c:formatCode>
                <c:ptCount val="7"/>
                <c:pt idx="0">
                  <c:v>0.19651341489102855</c:v>
                </c:pt>
                <c:pt idx="1">
                  <c:v>0.31670915089298368</c:v>
                </c:pt>
                <c:pt idx="2">
                  <c:v>0.32833358607974933</c:v>
                </c:pt>
                <c:pt idx="3">
                  <c:v>0.23257424129784954</c:v>
                </c:pt>
                <c:pt idx="4">
                  <c:v>0.20341109431509488</c:v>
                </c:pt>
                <c:pt idx="5">
                  <c:v>0.21057013742889819</c:v>
                </c:pt>
                <c:pt idx="6">
                  <c:v>0.16900511699515869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B0-48C6-B313-56868FA139B2}"/>
            </c:ext>
          </c:extLst>
        </c:ser>
        <c:ser>
          <c:idx val="4"/>
          <c:order val="3"/>
          <c:tx>
            <c:strRef>
              <c:f>'Graf 8'!$M$14</c:f>
              <c:strCache>
                <c:ptCount val="1"/>
                <c:pt idx="0">
                  <c:v>Poľsko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strRef>
              <c:f>'Graf 8'!$N$8:$T$9</c:f>
              <c:strCache>
                <c:ptCount val="7"/>
                <c:pt idx="0">
                  <c:v>Oleje a tuky</c:v>
                </c:pt>
                <c:pt idx="1">
                  <c:v>Mlieko, syry a vajcia</c:v>
                </c:pt>
                <c:pt idx="2">
                  <c:v>Chlieb a obilniny</c:v>
                </c:pt>
                <c:pt idx="3">
                  <c:v>Zelenina</c:v>
                </c:pt>
                <c:pt idx="4">
                  <c:v>Cukor a cukrovinky</c:v>
                </c:pt>
                <c:pt idx="5">
                  <c:v>Mäso</c:v>
                </c:pt>
                <c:pt idx="6">
                  <c:v>Ovocie</c:v>
                </c:pt>
              </c:strCache>
            </c:strRef>
          </c:cat>
          <c:val>
            <c:numRef>
              <c:f>'Graf 8'!$N$14:$T$14</c:f>
              <c:numCache>
                <c:formatCode>0.0%</c:formatCode>
                <c:ptCount val="7"/>
                <c:pt idx="0">
                  <c:v>6.6110490856838358E-2</c:v>
                </c:pt>
                <c:pt idx="1">
                  <c:v>0.17136747208540665</c:v>
                </c:pt>
                <c:pt idx="2">
                  <c:v>0.17361340006499715</c:v>
                </c:pt>
                <c:pt idx="3">
                  <c:v>0.14565649880292492</c:v>
                </c:pt>
                <c:pt idx="4">
                  <c:v>0.15578177954934069</c:v>
                </c:pt>
                <c:pt idx="5">
                  <c:v>0.15023128354769513</c:v>
                </c:pt>
                <c:pt idx="6">
                  <c:v>0.10023062107491494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B0-48C6-B313-56868FA13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44546A">
                <a:lumMod val="40000"/>
                <a:lumOff val="6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0.35000000000000003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1"/>
      </c:valAx>
      <c:valAx>
        <c:axId val="819936687"/>
        <c:scaling>
          <c:orientation val="minMax"/>
          <c:max val="0.35000000000000003"/>
        </c:scaling>
        <c:delete val="1"/>
        <c:axPos val="r"/>
        <c:numFmt formatCode="0%" sourceLinked="0"/>
        <c:majorTickMark val="out"/>
        <c:minorTickMark val="none"/>
        <c:tickLblPos val="nextTo"/>
        <c:crossAx val="819935023"/>
        <c:crosses val="max"/>
        <c:crossBetween val="between"/>
      </c:valAx>
      <c:catAx>
        <c:axId val="81993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9936687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44546A">
              <a:lumMod val="40000"/>
              <a:lumOff val="60000"/>
            </a:srgbClr>
          </a:solidFill>
        </a:ln>
        <a:effectLst/>
      </c:spPr>
    </c:plotArea>
    <c:legend>
      <c:legendPos val="b"/>
      <c:layout>
        <c:manualLayout>
          <c:xMode val="edge"/>
          <c:yMode val="edge"/>
          <c:x val="2.7254785160113971E-2"/>
          <c:y val="0.91079490111759243"/>
          <c:w val="0.94448643919510078"/>
          <c:h val="6.4275639462893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'Príloha 1'!$M$35:$N$35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1'!$O$29:$R$29</c15:sqref>
                  </c15:fullRef>
                </c:ext>
              </c:extLst>
              <c:f>'Príloha 1'!$P$29:$R$29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1'!$O$35:$R$35</c15:sqref>
                  </c15:fullRef>
                </c:ext>
              </c:extLst>
              <c:f>'Príloha 1'!$P$35:$R$35</c:f>
              <c:numCache>
                <c:formatCode>0.00</c:formatCode>
                <c:ptCount val="3"/>
                <c:pt idx="0">
                  <c:v>133.68052078117177</c:v>
                </c:pt>
                <c:pt idx="1">
                  <c:v>171.79769654481723</c:v>
                </c:pt>
                <c:pt idx="2">
                  <c:v>133.66049073610418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0"/>
          <c:tx>
            <c:strRef>
              <c:f>'Príloha 1'!$M$34:$N$34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9E-49E0-8C29-A0F57E8D4B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9E-49E0-8C29-A0F57E8D4B5C}"/>
                </c:ext>
              </c:extLst>
            </c:dLbl>
            <c:dLbl>
              <c:idx val="2"/>
              <c:layout>
                <c:manualLayout>
                  <c:x val="2.2048611111110303E-3"/>
                  <c:y val="0.1234722222222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9E-49E0-8C29-A0F57E8D4B5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1'!$O$29:$R$29</c15:sqref>
                  </c15:fullRef>
                </c:ext>
              </c:extLst>
              <c:f>'Príloha 1'!$P$29:$R$29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1'!$O$34:$R$34</c15:sqref>
                  </c15:fullRef>
                </c:ext>
              </c:extLst>
              <c:f>'Príloha 1'!$P$34:$R$34</c:f>
              <c:numCache>
                <c:formatCode>0.00</c:formatCode>
                <c:ptCount val="3"/>
                <c:pt idx="0">
                  <c:v>121.85135275215093</c:v>
                </c:pt>
                <c:pt idx="1">
                  <c:v>172.41629522131234</c:v>
                </c:pt>
                <c:pt idx="2">
                  <c:v>122.62879651705194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2"/>
          <c:order val="2"/>
          <c:tx>
            <c:strRef>
              <c:f>'Príloha 1'!$M$32:$N$32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1'!$O$29:$R$29</c15:sqref>
                  </c15:fullRef>
                </c:ext>
              </c:extLst>
              <c:f>'Príloha 1'!$P$29:$R$29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1'!$O$32:$R$32</c15:sqref>
                  </c15:fullRef>
                </c:ext>
              </c:extLst>
              <c:f>'Príloha 1'!$P$32:$R$32</c:f>
              <c:numCache>
                <c:formatCode>0.00</c:formatCode>
                <c:ptCount val="3"/>
                <c:pt idx="0">
                  <c:v>127.39872068230278</c:v>
                </c:pt>
                <c:pt idx="1">
                  <c:v>175.15991471215352</c:v>
                </c:pt>
                <c:pt idx="2">
                  <c:v>147.65458422174839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1'!$M$30:$N$30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1'!$O$29:$R$29</c15:sqref>
                  </c15:fullRef>
                </c:ext>
              </c:extLst>
              <c:f>'Príloha 1'!$P$29:$R$29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1'!$O$30:$R$30</c15:sqref>
                  </c15:fullRef>
                </c:ext>
              </c:extLst>
              <c:f>'Príloha 1'!$P$30:$R$30</c:f>
              <c:numCache>
                <c:formatCode>0.00</c:formatCode>
                <c:ptCount val="3"/>
                <c:pt idx="0">
                  <c:v>112.77013752455795</c:v>
                </c:pt>
                <c:pt idx="1">
                  <c:v>149.90176817288801</c:v>
                </c:pt>
                <c:pt idx="2">
                  <c:v>116.79764243614932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1'!$M$31:$N$31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1'!$O$29:$R$29</c15:sqref>
                  </c15:fullRef>
                </c:ext>
              </c:extLst>
              <c:f>'Príloha 1'!$P$29:$R$29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1'!$O$31:$R$31</c15:sqref>
                  </c15:fullRef>
                </c:ext>
              </c:extLst>
              <c:f>'Príloha 1'!$P$31:$R$31</c:f>
              <c:numCache>
                <c:formatCode>0.00</c:formatCode>
                <c:ptCount val="3"/>
                <c:pt idx="0">
                  <c:v>139.51496574107466</c:v>
                </c:pt>
                <c:pt idx="1">
                  <c:v>212.69383339343668</c:v>
                </c:pt>
                <c:pt idx="2">
                  <c:v>127.53335737468446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1'!$M$33:$N$33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1'!$O$29:$R$29</c15:sqref>
                  </c15:fullRef>
                </c:ext>
              </c:extLst>
              <c:f>'Príloha 1'!$P$29:$R$29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1'!$O$33:$R$33</c15:sqref>
                  </c15:fullRef>
                </c:ext>
              </c:extLst>
              <c:f>'Príloha 1'!$P$33:$R$33</c:f>
              <c:numCache>
                <c:formatCode>0.00</c:formatCode>
                <c:ptCount val="3"/>
                <c:pt idx="0">
                  <c:v>129.79321421401326</c:v>
                </c:pt>
                <c:pt idx="1">
                  <c:v>180.18470186709493</c:v>
                </c:pt>
                <c:pt idx="2">
                  <c:v>138.46617145151575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22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4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'Príloha 1'!$M$53:$N$53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1'!$O$47:$R$47</c15:sqref>
                  </c15:fullRef>
                </c:ext>
              </c:extLst>
              <c:f>'Príloha 1'!$P$47:$R$47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1'!$O$53:$R$53</c15:sqref>
                  </c15:fullRef>
                </c:ext>
              </c:extLst>
              <c:f>'Príloha 1'!$P$53:$R$53</c:f>
              <c:numCache>
                <c:formatCode>0.00</c:formatCode>
                <c:ptCount val="3"/>
                <c:pt idx="0">
                  <c:v>106.3005830650074</c:v>
                </c:pt>
                <c:pt idx="1">
                  <c:v>118.12723000609174</c:v>
                </c:pt>
                <c:pt idx="2">
                  <c:v>128.43094595770606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0"/>
          <c:tx>
            <c:strRef>
              <c:f>'Príloha 1'!$M$52:$N$52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7F7F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10-468F-9A0E-99F78DA6145E}"/>
              </c:ext>
            </c:extLst>
          </c:dPt>
          <c:dPt>
            <c:idx val="1"/>
            <c:invertIfNegative val="0"/>
            <c:bubble3D val="0"/>
            <c:spPr>
              <a:solidFill>
                <a:srgbClr val="FF7F7F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10-468F-9A0E-99F78DA6145E}"/>
              </c:ext>
            </c:extLst>
          </c:dPt>
          <c:dPt>
            <c:idx val="2"/>
            <c:invertIfNegative val="0"/>
            <c:bubble3D val="0"/>
            <c:spPr>
              <a:solidFill>
                <a:srgbClr val="FF7F7F">
                  <a:alpha val="1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10-468F-9A0E-99F78DA6145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10-468F-9A0E-99F78DA614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10-468F-9A0E-99F78DA6145E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10-468F-9A0E-99F78DA61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1'!$O$47:$R$47</c15:sqref>
                  </c15:fullRef>
                </c:ext>
              </c:extLst>
              <c:f>'Príloha 1'!$P$47:$R$47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1'!$O$52:$R$52</c15:sqref>
                  </c15:fullRef>
                </c:ext>
              </c:extLst>
              <c:f>'Príloha 1'!$P$52:$R$52</c:f>
              <c:numCache>
                <c:formatCode>0.00</c:formatCode>
                <c:ptCount val="3"/>
                <c:pt idx="0">
                  <c:v>102.03049634355065</c:v>
                </c:pt>
                <c:pt idx="1">
                  <c:v>116.67185311965147</c:v>
                </c:pt>
                <c:pt idx="2">
                  <c:v>144.14190135366425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590208"/>
        <c:axId val="427583552"/>
      </c:barChart>
      <c:lineChart>
        <c:grouping val="standard"/>
        <c:varyColors val="0"/>
        <c:ser>
          <c:idx val="2"/>
          <c:order val="2"/>
          <c:tx>
            <c:strRef>
              <c:f>'Príloha 1'!$M$50:$N$50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1'!$O$47:$R$47</c15:sqref>
                  </c15:fullRef>
                </c:ext>
              </c:extLst>
              <c:f>'Príloha 1'!$P$47:$R$47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1'!$O$50:$R$50</c15:sqref>
                  </c15:fullRef>
                </c:ext>
              </c:extLst>
              <c:f>'Príloha 1'!$P$50:$R$50</c:f>
              <c:numCache>
                <c:formatCode>0.00</c:formatCode>
                <c:ptCount val="3"/>
                <c:pt idx="0">
                  <c:v>107.15648854961832</c:v>
                </c:pt>
                <c:pt idx="1">
                  <c:v>117.46183206106871</c:v>
                </c:pt>
                <c:pt idx="2">
                  <c:v>133.20610687022901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1'!$M$48:$N$48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1'!$O$47:$R$47</c15:sqref>
                  </c15:fullRef>
                </c:ext>
              </c:extLst>
              <c:f>'Príloha 1'!$P$47:$R$47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1'!$O$48:$R$48</c15:sqref>
                  </c15:fullRef>
                </c:ext>
              </c:extLst>
              <c:f>'Príloha 1'!$P$48:$R$48</c:f>
              <c:numCache>
                <c:formatCode>0.00</c:formatCode>
                <c:ptCount val="3"/>
                <c:pt idx="0">
                  <c:v>111.61417322834646</c:v>
                </c:pt>
                <c:pt idx="1">
                  <c:v>132.7755905511811</c:v>
                </c:pt>
                <c:pt idx="2">
                  <c:v>151.77165354330708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1'!$M$49:$N$49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1'!$O$47:$R$47</c15:sqref>
                  </c15:fullRef>
                </c:ext>
              </c:extLst>
              <c:f>'Príloha 1'!$P$47:$R$47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1'!$O$49:$R$49</c15:sqref>
                  </c15:fullRef>
                </c:ext>
              </c:extLst>
              <c:f>'Príloha 1'!$P$49:$R$49</c:f>
              <c:numCache>
                <c:formatCode>0.00</c:formatCode>
                <c:ptCount val="3"/>
                <c:pt idx="0">
                  <c:v>107.66646760226932</c:v>
                </c:pt>
                <c:pt idx="1">
                  <c:v>140.8181546730367</c:v>
                </c:pt>
                <c:pt idx="2">
                  <c:v>161.66766198865332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1'!$M$51:$N$51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1'!$O$47:$R$47</c15:sqref>
                  </c15:fullRef>
                </c:ext>
              </c:extLst>
              <c:f>'Príloha 1'!$P$47:$R$47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1'!$O$51:$R$51</c15:sqref>
                  </c15:fullRef>
                </c:ext>
              </c:extLst>
              <c:f>'Príloha 1'!$P$51:$R$51</c:f>
              <c:numCache>
                <c:formatCode>0.00</c:formatCode>
                <c:ptCount val="3"/>
                <c:pt idx="0">
                  <c:v>110.67199753959711</c:v>
                </c:pt>
                <c:pt idx="1">
                  <c:v>129.61709980009226</c:v>
                </c:pt>
                <c:pt idx="2">
                  <c:v>158.35768107027525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1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583552"/>
        <c:scaling>
          <c:orientation val="minMax"/>
          <c:max val="180"/>
          <c:min val="100"/>
        </c:scaling>
        <c:delete val="1"/>
        <c:axPos val="r"/>
        <c:numFmt formatCode="0" sourceLinked="1"/>
        <c:majorTickMark val="out"/>
        <c:minorTickMark val="none"/>
        <c:tickLblPos val="nextTo"/>
        <c:crossAx val="427590208"/>
        <c:crosses val="max"/>
        <c:crossBetween val="between"/>
      </c:valAx>
      <c:catAx>
        <c:axId val="42759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58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'Príloha 1'!$M$70:$N$70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F-4FEE-9CB9-3447E673281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F-4FEE-9CB9-3447E6732816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7EF-4FEE-9CB9-3447E6732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1'!$O$65:$R$65</c15:sqref>
                  </c15:fullRef>
                </c:ext>
              </c:extLst>
              <c:f>'Príloha 1'!$P$65:$R$65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1'!$O$70:$R$70</c15:sqref>
                  </c15:fullRef>
                </c:ext>
              </c:extLst>
              <c:f>'Príloha 1'!$P$70:$R$70</c:f>
              <c:numCache>
                <c:formatCode>0.00</c:formatCode>
                <c:ptCount val="3"/>
                <c:pt idx="0">
                  <c:v>110.17321504013518</c:v>
                </c:pt>
                <c:pt idx="1">
                  <c:v>120.17743979721165</c:v>
                </c:pt>
                <c:pt idx="2">
                  <c:v>131.28010139416983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1"/>
          <c:order val="1"/>
          <c:tx>
            <c:strRef>
              <c:f>'Príloha 1'!$M$71:$N$71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1'!$O$65:$R$65</c15:sqref>
                  </c15:fullRef>
                </c:ext>
              </c:extLst>
              <c:f>'Príloha 1'!$P$65:$R$65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1'!$O$71:$R$71</c15:sqref>
                  </c15:fullRef>
                </c:ext>
              </c:extLst>
              <c:f>'Príloha 1'!$P$71:$R$71</c:f>
              <c:numCache>
                <c:formatCode>0.00</c:formatCode>
                <c:ptCount val="3"/>
                <c:pt idx="0">
                  <c:v>104.20650095602295</c:v>
                </c:pt>
                <c:pt idx="1">
                  <c:v>109.14722753346081</c:v>
                </c:pt>
                <c:pt idx="2">
                  <c:v>117.4225621414914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2"/>
          <c:order val="2"/>
          <c:tx>
            <c:strRef>
              <c:f>'Príloha 1'!$M$68:$N$68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1'!$O$65:$R$65</c15:sqref>
                  </c15:fullRef>
                </c:ext>
              </c:extLst>
              <c:f>'Príloha 1'!$P$65:$R$65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1'!$O$68:$R$68</c15:sqref>
                  </c15:fullRef>
                </c:ext>
              </c:extLst>
              <c:f>'Príloha 1'!$P$68:$R$68</c:f>
              <c:numCache>
                <c:formatCode>0.00</c:formatCode>
                <c:ptCount val="3"/>
                <c:pt idx="0">
                  <c:v>109.95989304812835</c:v>
                </c:pt>
                <c:pt idx="1">
                  <c:v>112.70053475935828</c:v>
                </c:pt>
                <c:pt idx="2">
                  <c:v>128.54278074866312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1'!$M$66:$N$66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1'!$O$65:$R$65</c15:sqref>
                  </c15:fullRef>
                </c:ext>
              </c:extLst>
              <c:f>'Príloha 1'!$P$65:$R$65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1'!$O$66:$R$66</c15:sqref>
                  </c15:fullRef>
                </c:ext>
              </c:extLst>
              <c:f>'Príloha 1'!$P$66:$R$66</c:f>
              <c:numCache>
                <c:formatCode>0.00</c:formatCode>
                <c:ptCount val="3"/>
                <c:pt idx="0">
                  <c:v>94.950267788829379</c:v>
                </c:pt>
                <c:pt idx="1">
                  <c:v>92.654934965570007</c:v>
                </c:pt>
                <c:pt idx="2">
                  <c:v>103.44299923488907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1'!$M$67:$N$67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1'!$O$65:$R$65</c15:sqref>
                  </c15:fullRef>
                </c:ext>
              </c:extLst>
              <c:f>'Príloha 1'!$P$65:$R$65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1'!$O$67:$R$67</c15:sqref>
                  </c15:fullRef>
                </c:ext>
              </c:extLst>
              <c:f>'Príloha 1'!$P$67:$R$67</c:f>
              <c:numCache>
                <c:formatCode>0.00</c:formatCode>
                <c:ptCount val="3"/>
                <c:pt idx="0">
                  <c:v>103.41394025604554</c:v>
                </c:pt>
                <c:pt idx="1">
                  <c:v>107.8520625889047</c:v>
                </c:pt>
                <c:pt idx="2">
                  <c:v>121.01706970128023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1'!$M$69:$N$69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1'!$O$65:$R$65</c15:sqref>
                  </c15:fullRef>
                </c:ext>
              </c:extLst>
              <c:f>'Príloha 1'!$P$65:$R$65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1'!$O$69:$R$69</c15:sqref>
                  </c15:fullRef>
                </c:ext>
              </c:extLst>
              <c:f>'Príloha 1'!$P$69:$R$69</c:f>
              <c:numCache>
                <c:formatCode>0.00</c:formatCode>
                <c:ptCount val="3"/>
                <c:pt idx="0">
                  <c:v>85.145824527504359</c:v>
                </c:pt>
                <c:pt idx="1">
                  <c:v>101.9171547611859</c:v>
                </c:pt>
                <c:pt idx="2">
                  <c:v>71.620071251735993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60"/>
        <c:auto val="1"/>
        <c:lblAlgn val="ctr"/>
        <c:lblOffset val="1"/>
        <c:noMultiLvlLbl val="0"/>
      </c:catAx>
      <c:valAx>
        <c:axId val="135945630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'Príloha 1'!$M$89:$N$89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1'!$O$83:$R$83</c15:sqref>
                  </c15:fullRef>
                </c:ext>
              </c:extLst>
              <c:f>'Príloha 1'!$P$83:$R$83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1'!$O$89:$R$89</c15:sqref>
                  </c15:fullRef>
                </c:ext>
              </c:extLst>
              <c:f>'Príloha 1'!$P$89:$R$89</c:f>
              <c:numCache>
                <c:formatCode>0.00</c:formatCode>
                <c:ptCount val="3"/>
                <c:pt idx="0">
                  <c:v>107.12624430179554</c:v>
                </c:pt>
                <c:pt idx="1">
                  <c:v>144.67392315564237</c:v>
                </c:pt>
                <c:pt idx="2">
                  <c:v>143.48311470834497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0"/>
          <c:order val="0"/>
          <c:tx>
            <c:strRef>
              <c:f>'Príloha 1'!$M$88:$N$88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7F7F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28-4E12-AC23-C0FF16F49B8B}"/>
              </c:ext>
            </c:extLst>
          </c:dPt>
          <c:dPt>
            <c:idx val="2"/>
            <c:invertIfNegative val="0"/>
            <c:bubble3D val="0"/>
            <c:spPr>
              <a:solidFill>
                <a:srgbClr val="FF7F7F">
                  <a:lumMod val="60000"/>
                  <a:lumOff val="40000"/>
                  <a:alpha val="26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B4E-4560-B559-58485518C4D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28-4E12-AC23-C0FF16F49B8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1'!$O$83:$R$83</c15:sqref>
                  </c15:fullRef>
                </c:ext>
              </c:extLst>
              <c:f>'Príloha 1'!$P$83:$R$83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1'!$O$88:$R$88</c15:sqref>
                  </c15:fullRef>
                </c:ext>
              </c:extLst>
              <c:f>'Príloha 1'!$P$88:$R$88</c:f>
              <c:numCache>
                <c:formatCode>0.00</c:formatCode>
                <c:ptCount val="3"/>
                <c:pt idx="0">
                  <c:v>98.959583833533429</c:v>
                </c:pt>
                <c:pt idx="1">
                  <c:v>125.54021608643457</c:v>
                </c:pt>
                <c:pt idx="2">
                  <c:v>164.40576230492198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2"/>
          <c:order val="2"/>
          <c:tx>
            <c:strRef>
              <c:f>'Príloha 1'!$M$86:$N$86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1'!$O$83:$R$83</c15:sqref>
                  </c15:fullRef>
                </c:ext>
              </c:extLst>
              <c:f>'Príloha 1'!$P$83:$R$83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1'!$O$86:$R$86</c15:sqref>
                  </c15:fullRef>
                </c:ext>
              </c:extLst>
              <c:f>'Príloha 1'!$P$86:$R$86</c:f>
              <c:numCache>
                <c:formatCode>0.00</c:formatCode>
                <c:ptCount val="3"/>
                <c:pt idx="0">
                  <c:v>105.38599640933572</c:v>
                </c:pt>
                <c:pt idx="1">
                  <c:v>132.31597845601436</c:v>
                </c:pt>
                <c:pt idx="2">
                  <c:v>135.99640933572709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1'!$M$84:$N$84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1'!$O$83:$R$83</c15:sqref>
                  </c15:fullRef>
                </c:ext>
              </c:extLst>
              <c:f>'Príloha 1'!$P$83:$R$83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1'!$O$84:$R$84</c15:sqref>
                  </c15:fullRef>
                </c:ext>
              </c:extLst>
              <c:f>'Príloha 1'!$P$84:$R$84</c:f>
              <c:numCache>
                <c:formatCode>0.00</c:formatCode>
                <c:ptCount val="3"/>
                <c:pt idx="0">
                  <c:v>104.45682451253482</c:v>
                </c:pt>
                <c:pt idx="1">
                  <c:v>131.19777158774374</c:v>
                </c:pt>
                <c:pt idx="2">
                  <c:v>134.07613741875582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ser>
          <c:idx val="4"/>
          <c:order val="4"/>
          <c:tx>
            <c:strRef>
              <c:f>'Príloha 1'!$M$85:$N$85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1'!$O$83:$R$83</c15:sqref>
                  </c15:fullRef>
                </c:ext>
              </c:extLst>
              <c:f>'Príloha 1'!$P$83:$R$83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1'!$O$85:$R$85</c15:sqref>
                  </c15:fullRef>
                </c:ext>
              </c:extLst>
              <c:f>'Príloha 1'!$P$85:$R$85</c:f>
              <c:numCache>
                <c:formatCode>0.00</c:formatCode>
                <c:ptCount val="3"/>
                <c:pt idx="0">
                  <c:v>109.07817777411648</c:v>
                </c:pt>
                <c:pt idx="1">
                  <c:v>158.14317489084769</c:v>
                </c:pt>
                <c:pt idx="2">
                  <c:v>155.5729467007167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ser>
          <c:idx val="6"/>
          <c:order val="5"/>
          <c:tx>
            <c:strRef>
              <c:f>'Príloha 1'!$M$87:$N$87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1'!$O$83:$R$83</c15:sqref>
                  </c15:fullRef>
                </c:ext>
              </c:extLst>
              <c:f>'Príloha 1'!$P$83:$R$83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1'!$O$87:$R$87</c15:sqref>
                  </c15:fullRef>
                </c:ext>
              </c:extLst>
              <c:f>'Príloha 1'!$P$87:$R$87</c:f>
              <c:numCache>
                <c:formatCode>0.00</c:formatCode>
                <c:ptCount val="3"/>
                <c:pt idx="0">
                  <c:v>112.81055900621119</c:v>
                </c:pt>
                <c:pt idx="1">
                  <c:v>164.36335403726707</c:v>
                </c:pt>
                <c:pt idx="2">
                  <c:v>159.53243616287094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1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732668347406698E-2"/>
          <c:y val="5.5625432258021544E-2"/>
          <c:w val="0.74248819444444447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2'!$M$17:$N$17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2'!$O$17:$W$17</c:f>
              <c:numCache>
                <c:formatCode>_("€"* #,##0.00_);_("€"* \(#,##0.00\);_("€"* "-"??_);_(@_)</c:formatCode>
                <c:ptCount val="9"/>
                <c:pt idx="0">
                  <c:v>60.78</c:v>
                </c:pt>
                <c:pt idx="1">
                  <c:v>65.069999999999993</c:v>
                </c:pt>
                <c:pt idx="2">
                  <c:v>68.61</c:v>
                </c:pt>
                <c:pt idx="3">
                  <c:v>88.32</c:v>
                </c:pt>
                <c:pt idx="4">
                  <c:v>93.85</c:v>
                </c:pt>
                <c:pt idx="5">
                  <c:v>72.77</c:v>
                </c:pt>
                <c:pt idx="6">
                  <c:v>78.709999999999994</c:v>
                </c:pt>
                <c:pt idx="7">
                  <c:v>87.55</c:v>
                </c:pt>
                <c:pt idx="8">
                  <c:v>97.44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7-4A75-A5D3-C504E149DAE4}"/>
            </c:ext>
          </c:extLst>
        </c:ser>
        <c:ser>
          <c:idx val="4"/>
          <c:order val="6"/>
          <c:tx>
            <c:strRef>
              <c:f>'Príloha 2'!$M$15:$N$15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2'!$O$15:$W$15</c:f>
              <c:numCache>
                <c:formatCode>_("€"* #,##0.00_);_("€"* \(#,##0.00\);_("€"* "-"??_);_(@_)</c:formatCode>
                <c:ptCount val="9"/>
                <c:pt idx="0">
                  <c:v>43.16</c:v>
                </c:pt>
                <c:pt idx="1">
                  <c:v>39.56</c:v>
                </c:pt>
                <c:pt idx="2">
                  <c:v>39.89</c:v>
                </c:pt>
                <c:pt idx="3">
                  <c:v>34.35</c:v>
                </c:pt>
                <c:pt idx="4">
                  <c:v>37.270000000000003</c:v>
                </c:pt>
                <c:pt idx="5">
                  <c:v>36.08</c:v>
                </c:pt>
                <c:pt idx="6">
                  <c:v>40.31</c:v>
                </c:pt>
                <c:pt idx="7">
                  <c:v>46.28</c:v>
                </c:pt>
                <c:pt idx="8">
                  <c:v>55.78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7-4A75-A5D3-C504E149DAE4}"/>
            </c:ext>
          </c:extLst>
        </c:ser>
        <c:ser>
          <c:idx val="5"/>
          <c:order val="7"/>
          <c:tx>
            <c:strRef>
              <c:f>'Príloha 2'!$M$16:$N$16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2'!$O$16:$W$16</c:f>
              <c:numCache>
                <c:formatCode>_("€"* #,##0.00_);_("€"* \(#,##0.00\);_("€"* "-"??_);_(@_)</c:formatCode>
                <c:ptCount val="9"/>
                <c:pt idx="0">
                  <c:v>13.85</c:v>
                </c:pt>
                <c:pt idx="1">
                  <c:v>8.9</c:v>
                </c:pt>
                <c:pt idx="2">
                  <c:v>7.44</c:v>
                </c:pt>
                <c:pt idx="3">
                  <c:v>12.7</c:v>
                </c:pt>
                <c:pt idx="4">
                  <c:v>12.42</c:v>
                </c:pt>
                <c:pt idx="5">
                  <c:v>9.7799999999999994</c:v>
                </c:pt>
                <c:pt idx="6">
                  <c:v>9.86</c:v>
                </c:pt>
                <c:pt idx="7">
                  <c:v>9.57</c:v>
                </c:pt>
                <c:pt idx="8">
                  <c:v>18.28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7-4A75-A5D3-C504E149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2'!$M$11:$N$11</c:f>
              <c:strCache>
                <c:ptCount val="2"/>
                <c:pt idx="0">
                  <c:v>Rakúsko</c:v>
                </c:pt>
              </c:strCache>
            </c:strRef>
          </c:tx>
          <c:spPr>
            <a:ln w="25400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2'!$O$11:$R$11</c:f>
              <c:numCache>
                <c:formatCode>_("€"* #,##0.00_);_("€"* \(#,##0.00\);_("€"* "-"??_);_(@_)</c:formatCode>
                <c:ptCount val="4"/>
                <c:pt idx="0">
                  <c:v>46.37</c:v>
                </c:pt>
                <c:pt idx="1">
                  <c:v>43.04</c:v>
                </c:pt>
                <c:pt idx="2">
                  <c:v>36.47</c:v>
                </c:pt>
                <c:pt idx="3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C97-4A75-A5D3-C504E149DAE4}"/>
            </c:ext>
          </c:extLst>
        </c:ser>
        <c:ser>
          <c:idx val="1"/>
          <c:order val="1"/>
          <c:tx>
            <c:strRef>
              <c:f>'Príloha 2'!$M$12:$N$12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2'!$O$12:$W$12</c:f>
              <c:numCache>
                <c:formatCode>_("€"* #,##0.00_);_("€"* \(#,##0.00\);_("€"* "-"??_);_(@_)</c:formatCode>
                <c:ptCount val="9"/>
                <c:pt idx="0">
                  <c:v>29.51</c:v>
                </c:pt>
                <c:pt idx="1">
                  <c:v>28.15</c:v>
                </c:pt>
                <c:pt idx="2">
                  <c:v>25.45</c:v>
                </c:pt>
                <c:pt idx="3">
                  <c:v>36.46</c:v>
                </c:pt>
                <c:pt idx="4">
                  <c:v>32.96</c:v>
                </c:pt>
                <c:pt idx="5">
                  <c:v>29.22</c:v>
                </c:pt>
                <c:pt idx="6">
                  <c:v>31.24</c:v>
                </c:pt>
                <c:pt idx="7">
                  <c:v>35.58</c:v>
                </c:pt>
                <c:pt idx="8">
                  <c:v>45.53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97-4A75-A5D3-C504E149DAE4}"/>
            </c:ext>
          </c:extLst>
        </c:ser>
        <c:ser>
          <c:idx val="2"/>
          <c:order val="2"/>
          <c:tx>
            <c:strRef>
              <c:f>'Príloha 2'!$M$13:$N$13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2'!$O$13:$W$13</c:f>
              <c:numCache>
                <c:formatCode>_("€"* #,##0.00_);_("€"* \(#,##0.00\);_("€"* "-"??_);_(@_)</c:formatCode>
                <c:ptCount val="9"/>
                <c:pt idx="0">
                  <c:v>34.049999999999997</c:v>
                </c:pt>
                <c:pt idx="1">
                  <c:v>29.33</c:v>
                </c:pt>
                <c:pt idx="2">
                  <c:v>23.88</c:v>
                </c:pt>
                <c:pt idx="3">
                  <c:v>38.97</c:v>
                </c:pt>
                <c:pt idx="4">
                  <c:v>30.78</c:v>
                </c:pt>
                <c:pt idx="5">
                  <c:v>25.51</c:v>
                </c:pt>
                <c:pt idx="6">
                  <c:v>35.18</c:v>
                </c:pt>
                <c:pt idx="7">
                  <c:v>36.25</c:v>
                </c:pt>
                <c:pt idx="8">
                  <c:v>55.61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C97-4A75-A5D3-C504E149DAE4}"/>
            </c:ext>
          </c:extLst>
        </c:ser>
        <c:ser>
          <c:idx val="3"/>
          <c:order val="3"/>
          <c:tx>
            <c:strRef>
              <c:f>'Príloha 2'!$M$14:$N$14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2'!$O$14:$W$14</c:f>
              <c:numCache>
                <c:formatCode>_("€"* #,##0.00_);_("€"* \(#,##0.00\);_("€"* "-"??_);_(@_)</c:formatCode>
                <c:ptCount val="9"/>
                <c:pt idx="0">
                  <c:v>13.85</c:v>
                </c:pt>
                <c:pt idx="1">
                  <c:v>8.9</c:v>
                </c:pt>
                <c:pt idx="2">
                  <c:v>8.4</c:v>
                </c:pt>
                <c:pt idx="3">
                  <c:v>12.7</c:v>
                </c:pt>
                <c:pt idx="4">
                  <c:v>12.42</c:v>
                </c:pt>
                <c:pt idx="5">
                  <c:v>9.7799999999999994</c:v>
                </c:pt>
                <c:pt idx="6">
                  <c:v>10.7</c:v>
                </c:pt>
                <c:pt idx="7">
                  <c:v>12.82</c:v>
                </c:pt>
                <c:pt idx="8">
                  <c:v>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97-4A75-A5D3-C504E149DAE4}"/>
            </c:ext>
          </c:extLst>
        </c:ser>
        <c:ser>
          <c:idx val="9"/>
          <c:order val="4"/>
          <c:tx>
            <c:strRef>
              <c:f>'Príloha 2'!$M$15:$N$15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2'!$O$15:$W$15</c:f>
              <c:numCache>
                <c:formatCode>_("€"* #,##0.00_);_("€"* \(#,##0.00\);_("€"* "-"??_);_(@_)</c:formatCode>
                <c:ptCount val="9"/>
                <c:pt idx="0">
                  <c:v>43.16</c:v>
                </c:pt>
                <c:pt idx="1">
                  <c:v>39.56</c:v>
                </c:pt>
                <c:pt idx="2">
                  <c:v>39.89</c:v>
                </c:pt>
                <c:pt idx="3">
                  <c:v>34.35</c:v>
                </c:pt>
                <c:pt idx="4">
                  <c:v>37.270000000000003</c:v>
                </c:pt>
                <c:pt idx="5">
                  <c:v>36.08</c:v>
                </c:pt>
                <c:pt idx="6">
                  <c:v>40.31</c:v>
                </c:pt>
                <c:pt idx="7">
                  <c:v>46.28</c:v>
                </c:pt>
                <c:pt idx="8">
                  <c:v>55.78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C97-4A75-A5D3-C504E149DAE4}"/>
            </c:ext>
          </c:extLst>
        </c:ser>
        <c:ser>
          <c:idx val="7"/>
          <c:order val="8"/>
          <c:tx>
            <c:strRef>
              <c:f>'Príloha 2'!$M$16:$N$16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5400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2'!$O$16:$W$16</c:f>
              <c:numCache>
                <c:formatCode>_("€"* #,##0.00_);_("€"* \(#,##0.00\);_("€"* "-"??_);_(@_)</c:formatCode>
                <c:ptCount val="9"/>
                <c:pt idx="0">
                  <c:v>13.85</c:v>
                </c:pt>
                <c:pt idx="1">
                  <c:v>8.9</c:v>
                </c:pt>
                <c:pt idx="2">
                  <c:v>7.44</c:v>
                </c:pt>
                <c:pt idx="3">
                  <c:v>12.7</c:v>
                </c:pt>
                <c:pt idx="4">
                  <c:v>12.42</c:v>
                </c:pt>
                <c:pt idx="5">
                  <c:v>9.7799999999999994</c:v>
                </c:pt>
                <c:pt idx="6">
                  <c:v>9.86</c:v>
                </c:pt>
                <c:pt idx="7">
                  <c:v>9.57</c:v>
                </c:pt>
                <c:pt idx="8">
                  <c:v>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C97-4A75-A5D3-C504E149DAE4}"/>
            </c:ext>
          </c:extLst>
        </c:ser>
        <c:ser>
          <c:idx val="8"/>
          <c:order val="9"/>
          <c:tx>
            <c:strRef>
              <c:f>'Príloha 2'!$M$17:$N$17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5400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2'!$O$17:$W$17</c:f>
              <c:numCache>
                <c:formatCode>_("€"* #,##0.00_);_("€"* \(#,##0.00\);_("€"* "-"??_);_(@_)</c:formatCode>
                <c:ptCount val="9"/>
                <c:pt idx="0">
                  <c:v>60.78</c:v>
                </c:pt>
                <c:pt idx="1">
                  <c:v>65.069999999999993</c:v>
                </c:pt>
                <c:pt idx="2">
                  <c:v>68.61</c:v>
                </c:pt>
                <c:pt idx="3">
                  <c:v>88.32</c:v>
                </c:pt>
                <c:pt idx="4">
                  <c:v>93.85</c:v>
                </c:pt>
                <c:pt idx="5">
                  <c:v>72.77</c:v>
                </c:pt>
                <c:pt idx="6">
                  <c:v>78.709999999999994</c:v>
                </c:pt>
                <c:pt idx="7">
                  <c:v>87.55</c:v>
                </c:pt>
                <c:pt idx="8">
                  <c:v>97.44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C97-4A75-A5D3-C504E149DAE4}"/>
            </c:ext>
          </c:extLst>
        </c:ser>
        <c:ser>
          <c:idx val="10"/>
          <c:order val="10"/>
          <c:tx>
            <c:strRef>
              <c:f>'Príloha 2'!$M$18:$N$18</c:f>
              <c:strCache>
                <c:ptCount val="2"/>
                <c:pt idx="0">
                  <c:v>Medián ceny</c:v>
                </c:pt>
              </c:strCache>
            </c:strRef>
          </c:tx>
          <c:spPr>
            <a:ln w="25400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2'!$O$18:$W$18</c:f>
              <c:numCache>
                <c:formatCode>_("€"* #,##0.00_);_("€"* \(#,##0.00\);_("€"* "-"??_);_(@_)</c:formatCode>
                <c:ptCount val="9"/>
                <c:pt idx="0">
                  <c:v>34.950000000000003</c:v>
                </c:pt>
                <c:pt idx="1">
                  <c:v>34.06</c:v>
                </c:pt>
                <c:pt idx="2">
                  <c:v>30.465000000000003</c:v>
                </c:pt>
                <c:pt idx="3">
                  <c:v>38.18</c:v>
                </c:pt>
                <c:pt idx="4">
                  <c:v>38.56</c:v>
                </c:pt>
                <c:pt idx="5">
                  <c:v>30.405000000000001</c:v>
                </c:pt>
                <c:pt idx="6">
                  <c:v>35.67</c:v>
                </c:pt>
                <c:pt idx="7">
                  <c:v>40.725000000000001</c:v>
                </c:pt>
                <c:pt idx="8">
                  <c:v>55.78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C97-4A75-A5D3-C504E149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201684027777778"/>
          <c:y val="1.855416666666667E-2"/>
          <c:w val="0.16115677083333332"/>
          <c:h val="0.93618955742329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241684557526471E-2"/>
          <c:y val="5.0925925925925923E-2"/>
          <c:w val="0.74686458333333339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2'!$M$35:$N$35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2'!$O$35:$W$35</c:f>
              <c:numCache>
                <c:formatCode>_("€"* #,##0.00_);_("€"* \(#,##0.00\);_("€"* "-"??_);_(@_)</c:formatCode>
                <c:ptCount val="9"/>
                <c:pt idx="0">
                  <c:v>163.69999999999999</c:v>
                </c:pt>
                <c:pt idx="1">
                  <c:v>146.71</c:v>
                </c:pt>
                <c:pt idx="2">
                  <c:v>164.03</c:v>
                </c:pt>
                <c:pt idx="3">
                  <c:v>147.78</c:v>
                </c:pt>
                <c:pt idx="4">
                  <c:v>158.91999999999999</c:v>
                </c:pt>
                <c:pt idx="5">
                  <c:v>166.44</c:v>
                </c:pt>
                <c:pt idx="6">
                  <c:v>164.64</c:v>
                </c:pt>
                <c:pt idx="7">
                  <c:v>174.2</c:v>
                </c:pt>
                <c:pt idx="8">
                  <c:v>165.15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1-49F9-A9F8-08B5F386112D}"/>
            </c:ext>
          </c:extLst>
        </c:ser>
        <c:ser>
          <c:idx val="4"/>
          <c:order val="6"/>
          <c:tx>
            <c:strRef>
              <c:f>'Príloha 2'!$M$33:$N$33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2'!$O$33:$W$33</c:f>
              <c:numCache>
                <c:formatCode>_("€"* #,##0.00_);_("€"* \(#,##0.00\);_("€"* "-"??_);_(@_)</c:formatCode>
                <c:ptCount val="9"/>
                <c:pt idx="0">
                  <c:v>33.33</c:v>
                </c:pt>
                <c:pt idx="1">
                  <c:v>34.72</c:v>
                </c:pt>
                <c:pt idx="2">
                  <c:v>41.75</c:v>
                </c:pt>
                <c:pt idx="3">
                  <c:v>38.39</c:v>
                </c:pt>
                <c:pt idx="4">
                  <c:v>37.4</c:v>
                </c:pt>
                <c:pt idx="5">
                  <c:v>45.41</c:v>
                </c:pt>
                <c:pt idx="6">
                  <c:v>53.27</c:v>
                </c:pt>
                <c:pt idx="7">
                  <c:v>59.29</c:v>
                </c:pt>
                <c:pt idx="8">
                  <c:v>69.11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1-49F9-A9F8-08B5F386112D}"/>
            </c:ext>
          </c:extLst>
        </c:ser>
        <c:ser>
          <c:idx val="5"/>
          <c:order val="7"/>
          <c:tx>
            <c:strRef>
              <c:f>'Príloha 2'!$M$34:$N$34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2'!$O$34:$W$34</c:f>
              <c:numCache>
                <c:formatCode>_("€"* #,##0.00_);_("€"* \(#,##0.00\);_("€"* "-"??_);_(@_)</c:formatCode>
                <c:ptCount val="9"/>
                <c:pt idx="0">
                  <c:v>18.59</c:v>
                </c:pt>
                <c:pt idx="1">
                  <c:v>13.44</c:v>
                </c:pt>
                <c:pt idx="2">
                  <c:v>24.38</c:v>
                </c:pt>
                <c:pt idx="3">
                  <c:v>14.53</c:v>
                </c:pt>
                <c:pt idx="4">
                  <c:v>15.35</c:v>
                </c:pt>
                <c:pt idx="5">
                  <c:v>20.85</c:v>
                </c:pt>
                <c:pt idx="6">
                  <c:v>13.83</c:v>
                </c:pt>
                <c:pt idx="7">
                  <c:v>13.83</c:v>
                </c:pt>
                <c:pt idx="8">
                  <c:v>19.05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1-49F9-A9F8-08B5F386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2'!$M$29:$N$29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2'!$O$29:$W$29</c:f>
              <c:numCache>
                <c:formatCode>_("€"* #,##0.00_);_("€"* \(#,##0.00\);_("€"* "-"??_);_(@_)</c:formatCode>
                <c:ptCount val="9"/>
                <c:pt idx="0">
                  <c:v>39.04</c:v>
                </c:pt>
                <c:pt idx="1">
                  <c:v>34.94</c:v>
                </c:pt>
                <c:pt idx="2">
                  <c:v>56.44</c:v>
                </c:pt>
                <c:pt idx="3">
                  <c:v>59.88</c:v>
                </c:pt>
                <c:pt idx="4">
                  <c:v>48.22</c:v>
                </c:pt>
                <c:pt idx="5">
                  <c:v>80.73</c:v>
                </c:pt>
                <c:pt idx="6">
                  <c:v>90.08</c:v>
                </c:pt>
                <c:pt idx="7">
                  <c:v>80.510000000000005</c:v>
                </c:pt>
                <c:pt idx="8">
                  <c:v>80.430000000000007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E41-49F9-A9F8-08B5F386112D}"/>
            </c:ext>
          </c:extLst>
        </c:ser>
        <c:ser>
          <c:idx val="1"/>
          <c:order val="1"/>
          <c:tx>
            <c:strRef>
              <c:f>'Príloha 2'!$M$30:$N$30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2'!$O$30:$W$30</c:f>
              <c:numCache>
                <c:formatCode>_("€"* #,##0.00_);_("€"* \(#,##0.00\);_("€"* "-"??_);_(@_)</c:formatCode>
                <c:ptCount val="9"/>
                <c:pt idx="0">
                  <c:v>34.61</c:v>
                </c:pt>
                <c:pt idx="1">
                  <c:v>36.25</c:v>
                </c:pt>
                <c:pt idx="2">
                  <c:v>45.58</c:v>
                </c:pt>
                <c:pt idx="3">
                  <c:v>42.7</c:v>
                </c:pt>
                <c:pt idx="4">
                  <c:v>45.58</c:v>
                </c:pt>
                <c:pt idx="5">
                  <c:v>54.96</c:v>
                </c:pt>
                <c:pt idx="6">
                  <c:v>57.61</c:v>
                </c:pt>
                <c:pt idx="7">
                  <c:v>54.38</c:v>
                </c:pt>
                <c:pt idx="8">
                  <c:v>62.28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E41-49F9-A9F8-08B5F386112D}"/>
            </c:ext>
          </c:extLst>
        </c:ser>
        <c:ser>
          <c:idx val="2"/>
          <c:order val="2"/>
          <c:tx>
            <c:strRef>
              <c:f>'Príloha 2'!$M$31:$N$31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2'!$O$31:$W$31</c:f>
              <c:numCache>
                <c:formatCode>_("€"* #,##0.00_);_("€"* \(#,##0.00\);_("€"* "-"??_);_(@_)</c:formatCode>
                <c:ptCount val="9"/>
                <c:pt idx="0">
                  <c:v>25.8</c:v>
                </c:pt>
                <c:pt idx="1">
                  <c:v>26.34</c:v>
                </c:pt>
                <c:pt idx="2">
                  <c:v>34.72</c:v>
                </c:pt>
                <c:pt idx="3">
                  <c:v>26.16</c:v>
                </c:pt>
                <c:pt idx="4">
                  <c:v>29.47</c:v>
                </c:pt>
                <c:pt idx="5">
                  <c:v>44.13</c:v>
                </c:pt>
                <c:pt idx="6">
                  <c:v>35.61</c:v>
                </c:pt>
                <c:pt idx="7">
                  <c:v>32.880000000000003</c:v>
                </c:pt>
                <c:pt idx="8">
                  <c:v>38.270000000000003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E41-49F9-A9F8-08B5F386112D}"/>
            </c:ext>
          </c:extLst>
        </c:ser>
        <c:ser>
          <c:idx val="3"/>
          <c:order val="3"/>
          <c:tx>
            <c:strRef>
              <c:f>'Príloha 2'!$M$32:$N$32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2'!$O$32:$W$32</c:f>
              <c:numCache>
                <c:formatCode>_("€"* #,##0.00_);_("€"* \(#,##0.00\);_("€"* "-"??_);_(@_)</c:formatCode>
                <c:ptCount val="9"/>
                <c:pt idx="0">
                  <c:v>18.59</c:v>
                </c:pt>
                <c:pt idx="1">
                  <c:v>13.44</c:v>
                </c:pt>
                <c:pt idx="2">
                  <c:v>24.38</c:v>
                </c:pt>
                <c:pt idx="3">
                  <c:v>14.53</c:v>
                </c:pt>
                <c:pt idx="4">
                  <c:v>15.35</c:v>
                </c:pt>
                <c:pt idx="5">
                  <c:v>20.85</c:v>
                </c:pt>
                <c:pt idx="6">
                  <c:v>13.83</c:v>
                </c:pt>
                <c:pt idx="7">
                  <c:v>13.83</c:v>
                </c:pt>
                <c:pt idx="8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E41-49F9-A9F8-08B5F386112D}"/>
            </c:ext>
          </c:extLst>
        </c:ser>
        <c:ser>
          <c:idx val="9"/>
          <c:order val="4"/>
          <c:tx>
            <c:strRef>
              <c:f>'Príloha 2'!$M$33:$N$33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2'!$O$33:$W$33</c:f>
              <c:numCache>
                <c:formatCode>_("€"* #,##0.00_);_("€"* \(#,##0.00\);_("€"* "-"??_);_(@_)</c:formatCode>
                <c:ptCount val="9"/>
                <c:pt idx="0">
                  <c:v>33.33</c:v>
                </c:pt>
                <c:pt idx="1">
                  <c:v>34.72</c:v>
                </c:pt>
                <c:pt idx="2">
                  <c:v>41.75</c:v>
                </c:pt>
                <c:pt idx="3">
                  <c:v>38.39</c:v>
                </c:pt>
                <c:pt idx="4">
                  <c:v>37.4</c:v>
                </c:pt>
                <c:pt idx="5">
                  <c:v>45.41</c:v>
                </c:pt>
                <c:pt idx="6">
                  <c:v>53.27</c:v>
                </c:pt>
                <c:pt idx="7">
                  <c:v>59.29</c:v>
                </c:pt>
                <c:pt idx="8">
                  <c:v>69.11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E41-49F9-A9F8-08B5F386112D}"/>
            </c:ext>
          </c:extLst>
        </c:ser>
        <c:ser>
          <c:idx val="7"/>
          <c:order val="8"/>
          <c:tx>
            <c:strRef>
              <c:f>'Príloha 2'!$M$34:$N$34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2'!$O$34:$W$34</c:f>
              <c:numCache>
                <c:formatCode>_("€"* #,##0.00_);_("€"* \(#,##0.00\);_("€"* "-"??_);_(@_)</c:formatCode>
                <c:ptCount val="9"/>
                <c:pt idx="0">
                  <c:v>18.59</c:v>
                </c:pt>
                <c:pt idx="1">
                  <c:v>13.44</c:v>
                </c:pt>
                <c:pt idx="2">
                  <c:v>24.38</c:v>
                </c:pt>
                <c:pt idx="3">
                  <c:v>14.53</c:v>
                </c:pt>
                <c:pt idx="4">
                  <c:v>15.35</c:v>
                </c:pt>
                <c:pt idx="5">
                  <c:v>20.85</c:v>
                </c:pt>
                <c:pt idx="6">
                  <c:v>13.83</c:v>
                </c:pt>
                <c:pt idx="7">
                  <c:v>13.83</c:v>
                </c:pt>
                <c:pt idx="8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E41-49F9-A9F8-08B5F386112D}"/>
            </c:ext>
          </c:extLst>
        </c:ser>
        <c:ser>
          <c:idx val="8"/>
          <c:order val="9"/>
          <c:tx>
            <c:strRef>
              <c:f>'Príloha 2'!$M$35:$N$35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2'!$O$35:$W$35</c:f>
              <c:numCache>
                <c:formatCode>_("€"* #,##0.00_);_("€"* \(#,##0.00\);_("€"* "-"??_);_(@_)</c:formatCode>
                <c:ptCount val="9"/>
                <c:pt idx="0">
                  <c:v>163.69999999999999</c:v>
                </c:pt>
                <c:pt idx="1">
                  <c:v>146.71</c:v>
                </c:pt>
                <c:pt idx="2">
                  <c:v>164.03</c:v>
                </c:pt>
                <c:pt idx="3">
                  <c:v>147.78</c:v>
                </c:pt>
                <c:pt idx="4">
                  <c:v>158.91999999999999</c:v>
                </c:pt>
                <c:pt idx="5">
                  <c:v>166.44</c:v>
                </c:pt>
                <c:pt idx="6">
                  <c:v>164.64</c:v>
                </c:pt>
                <c:pt idx="7">
                  <c:v>174.2</c:v>
                </c:pt>
                <c:pt idx="8">
                  <c:v>165.15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E41-49F9-A9F8-08B5F386112D}"/>
            </c:ext>
          </c:extLst>
        </c:ser>
        <c:ser>
          <c:idx val="10"/>
          <c:order val="10"/>
          <c:tx>
            <c:strRef>
              <c:f>'Príloha 2'!$M$36:$N$36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2'!$O$36:$W$36</c:f>
              <c:numCache>
                <c:formatCode>_("€"* #,##0.00_);_("€"* \(#,##0.00\);_("€"* "-"??_);_(@_)</c:formatCode>
                <c:ptCount val="9"/>
                <c:pt idx="0">
                  <c:v>42.695</c:v>
                </c:pt>
                <c:pt idx="1">
                  <c:v>45.225000000000001</c:v>
                </c:pt>
                <c:pt idx="2">
                  <c:v>51.805</c:v>
                </c:pt>
                <c:pt idx="3">
                  <c:v>58.75</c:v>
                </c:pt>
                <c:pt idx="4">
                  <c:v>48.620000000000005</c:v>
                </c:pt>
                <c:pt idx="5">
                  <c:v>62.72</c:v>
                </c:pt>
                <c:pt idx="6">
                  <c:v>63.155000000000001</c:v>
                </c:pt>
                <c:pt idx="7">
                  <c:v>59.96</c:v>
                </c:pt>
                <c:pt idx="8">
                  <c:v>68.819999999999993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E41-49F9-A9F8-08B5F386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4322916666687"/>
          <c:y val="3.6193055555555555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020114054775194E-2"/>
          <c:y val="5.0925925925925923E-2"/>
          <c:w val="0.74249930555555554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2'!$M$53:$N$53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2'!$O$53:$W$53</c:f>
              <c:numCache>
                <c:formatCode>_("€"* #,##0.00_);_("€"* \(#,##0.00\);_("€"* "-"??_);_(@_)</c:formatCode>
                <c:ptCount val="9"/>
                <c:pt idx="0">
                  <c:v>122.4</c:v>
                </c:pt>
                <c:pt idx="1">
                  <c:v>125</c:v>
                </c:pt>
                <c:pt idx="2">
                  <c:v>129.5</c:v>
                </c:pt>
                <c:pt idx="3">
                  <c:v>129.5</c:v>
                </c:pt>
                <c:pt idx="4">
                  <c:v>130.80000000000001</c:v>
                </c:pt>
                <c:pt idx="5">
                  <c:v>122.9</c:v>
                </c:pt>
                <c:pt idx="6">
                  <c:v>122.9</c:v>
                </c:pt>
                <c:pt idx="7">
                  <c:v>130.30000000000001</c:v>
                </c:pt>
                <c:pt idx="8">
                  <c:v>134.30000000000001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C-4204-8C31-B5D1097D8758}"/>
            </c:ext>
          </c:extLst>
        </c:ser>
        <c:ser>
          <c:idx val="4"/>
          <c:order val="6"/>
          <c:tx>
            <c:strRef>
              <c:f>'Príloha 2'!$M$51:$N$51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2'!$O$51:$W$51</c:f>
              <c:numCache>
                <c:formatCode>_("€"* #,##0.00_);_("€"* \(#,##0.00\);_("€"* "-"??_);_(@_)</c:formatCode>
                <c:ptCount val="9"/>
                <c:pt idx="0">
                  <c:v>51.05</c:v>
                </c:pt>
                <c:pt idx="1">
                  <c:v>53.04</c:v>
                </c:pt>
                <c:pt idx="2">
                  <c:v>59.7</c:v>
                </c:pt>
                <c:pt idx="3">
                  <c:v>49.84</c:v>
                </c:pt>
                <c:pt idx="4">
                  <c:v>49.65</c:v>
                </c:pt>
                <c:pt idx="5">
                  <c:v>49.75</c:v>
                </c:pt>
                <c:pt idx="6">
                  <c:v>51</c:v>
                </c:pt>
                <c:pt idx="7">
                  <c:v>52.55</c:v>
                </c:pt>
                <c:pt idx="8">
                  <c:v>58.63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C-4204-8C31-B5D1097D8758}"/>
            </c:ext>
          </c:extLst>
        </c:ser>
        <c:ser>
          <c:idx val="5"/>
          <c:order val="7"/>
          <c:tx>
            <c:strRef>
              <c:f>'Príloha 2'!$M$52:$N$52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2'!$O$52:$W$52</c:f>
              <c:numCache>
                <c:formatCode>_("€"* #,##0.00_);_("€"* \(#,##0.00\);_("€"* "-"??_);_(@_)</c:formatCode>
                <c:ptCount val="9"/>
                <c:pt idx="0">
                  <c:v>30.37</c:v>
                </c:pt>
                <c:pt idx="1">
                  <c:v>28.81</c:v>
                </c:pt>
                <c:pt idx="2">
                  <c:v>28.73</c:v>
                </c:pt>
                <c:pt idx="3">
                  <c:v>26.6</c:v>
                </c:pt>
                <c:pt idx="4">
                  <c:v>23.01</c:v>
                </c:pt>
                <c:pt idx="5">
                  <c:v>24.47</c:v>
                </c:pt>
                <c:pt idx="6">
                  <c:v>26.75</c:v>
                </c:pt>
                <c:pt idx="7">
                  <c:v>28.67</c:v>
                </c:pt>
                <c:pt idx="8">
                  <c:v>30.15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C-4204-8C31-B5D1097D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2'!$M$47:$N$47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2'!$O$47:$W$47</c:f>
              <c:numCache>
                <c:formatCode>_("€"* #,##0.00_);_("€"* \(#,##0.00\);_("€"* "-"??_);_(@_)</c:formatCode>
                <c:ptCount val="9"/>
                <c:pt idx="0">
                  <c:v>54.78</c:v>
                </c:pt>
                <c:pt idx="1">
                  <c:v>97.69</c:v>
                </c:pt>
                <c:pt idx="2">
                  <c:v>58.56</c:v>
                </c:pt>
                <c:pt idx="3">
                  <c:v>26.6</c:v>
                </c:pt>
                <c:pt idx="4">
                  <c:v>29</c:v>
                </c:pt>
                <c:pt idx="5">
                  <c:v>40.799999999999997</c:v>
                </c:pt>
                <c:pt idx="6">
                  <c:v>55.49</c:v>
                </c:pt>
                <c:pt idx="7">
                  <c:v>61.14</c:v>
                </c:pt>
                <c:pt idx="8">
                  <c:v>55.27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0C-4204-8C31-B5D1097D8758}"/>
            </c:ext>
          </c:extLst>
        </c:ser>
        <c:ser>
          <c:idx val="1"/>
          <c:order val="1"/>
          <c:tx>
            <c:strRef>
              <c:f>'Príloha 2'!$M$48:$N$48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2'!$O$48:$W$48</c:f>
              <c:numCache>
                <c:formatCode>_("€"* #,##0.00_);_("€"* \(#,##0.00\);_("€"* "-"??_);_(@_)</c:formatCode>
                <c:ptCount val="9"/>
                <c:pt idx="0">
                  <c:v>65.62</c:v>
                </c:pt>
                <c:pt idx="1">
                  <c:v>72.349999999999994</c:v>
                </c:pt>
                <c:pt idx="2">
                  <c:v>75.209999999999994</c:v>
                </c:pt>
                <c:pt idx="3">
                  <c:v>75.95</c:v>
                </c:pt>
                <c:pt idx="4">
                  <c:v>64.739999999999995</c:v>
                </c:pt>
                <c:pt idx="5">
                  <c:v>51.86</c:v>
                </c:pt>
                <c:pt idx="6">
                  <c:v>67.39</c:v>
                </c:pt>
                <c:pt idx="7">
                  <c:v>69.400000000000006</c:v>
                </c:pt>
                <c:pt idx="8">
                  <c:v>60.49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E0C-4204-8C31-B5D1097D8758}"/>
            </c:ext>
          </c:extLst>
        </c:ser>
        <c:ser>
          <c:idx val="2"/>
          <c:order val="2"/>
          <c:tx>
            <c:strRef>
              <c:f>'Príloha 2'!$M$49:$N$49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2'!$O$49:$W$49</c:f>
              <c:numCache>
                <c:formatCode>_("€"* #,##0.00_);_("€"* \(#,##0.00\);_("€"* "-"??_);_(@_)</c:formatCode>
                <c:ptCount val="9"/>
                <c:pt idx="0">
                  <c:v>31.54</c:v>
                </c:pt>
                <c:pt idx="1">
                  <c:v>28.81</c:v>
                </c:pt>
                <c:pt idx="2">
                  <c:v>29.23</c:v>
                </c:pt>
                <c:pt idx="3">
                  <c:v>26.98</c:v>
                </c:pt>
                <c:pt idx="4">
                  <c:v>23.01</c:v>
                </c:pt>
                <c:pt idx="5">
                  <c:v>24.47</c:v>
                </c:pt>
                <c:pt idx="6">
                  <c:v>26.75</c:v>
                </c:pt>
                <c:pt idx="7">
                  <c:v>28.67</c:v>
                </c:pt>
                <c:pt idx="8">
                  <c:v>30.15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E0C-4204-8C31-B5D1097D8758}"/>
            </c:ext>
          </c:extLst>
        </c:ser>
        <c:ser>
          <c:idx val="9"/>
          <c:order val="4"/>
          <c:tx>
            <c:strRef>
              <c:f>'Príloha 2'!$M$51:$N$51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2'!$O$51:$W$51</c:f>
              <c:numCache>
                <c:formatCode>_("€"* #,##0.00_);_("€"* \(#,##0.00\);_("€"* "-"??_);_(@_)</c:formatCode>
                <c:ptCount val="9"/>
                <c:pt idx="0">
                  <c:v>51.05</c:v>
                </c:pt>
                <c:pt idx="1">
                  <c:v>53.04</c:v>
                </c:pt>
                <c:pt idx="2">
                  <c:v>59.7</c:v>
                </c:pt>
                <c:pt idx="3">
                  <c:v>49.84</c:v>
                </c:pt>
                <c:pt idx="4">
                  <c:v>49.65</c:v>
                </c:pt>
                <c:pt idx="5">
                  <c:v>49.75</c:v>
                </c:pt>
                <c:pt idx="6">
                  <c:v>51</c:v>
                </c:pt>
                <c:pt idx="7">
                  <c:v>52.55</c:v>
                </c:pt>
                <c:pt idx="8">
                  <c:v>58.63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E0C-4204-8C31-B5D1097D8758}"/>
            </c:ext>
          </c:extLst>
        </c:ser>
        <c:ser>
          <c:idx val="7"/>
          <c:order val="8"/>
          <c:tx>
            <c:strRef>
              <c:f>'Príloha 2'!$M$52:$N$52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2'!$O$52:$W$52</c:f>
              <c:numCache>
                <c:formatCode>_("€"* #,##0.00_);_("€"* \(#,##0.00\);_("€"* "-"??_);_(@_)</c:formatCode>
                <c:ptCount val="9"/>
                <c:pt idx="0">
                  <c:v>30.37</c:v>
                </c:pt>
                <c:pt idx="1">
                  <c:v>28.81</c:v>
                </c:pt>
                <c:pt idx="2">
                  <c:v>28.73</c:v>
                </c:pt>
                <c:pt idx="3">
                  <c:v>26.6</c:v>
                </c:pt>
                <c:pt idx="4">
                  <c:v>23.01</c:v>
                </c:pt>
                <c:pt idx="5">
                  <c:v>24.47</c:v>
                </c:pt>
                <c:pt idx="6">
                  <c:v>26.75</c:v>
                </c:pt>
                <c:pt idx="7">
                  <c:v>28.67</c:v>
                </c:pt>
                <c:pt idx="8">
                  <c:v>30.15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E0C-4204-8C31-B5D1097D8758}"/>
            </c:ext>
          </c:extLst>
        </c:ser>
        <c:ser>
          <c:idx val="8"/>
          <c:order val="9"/>
          <c:tx>
            <c:strRef>
              <c:f>'Príloha 2'!$M$53:$N$53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2'!$O$53:$W$53</c:f>
              <c:numCache>
                <c:formatCode>_("€"* #,##0.00_);_("€"* \(#,##0.00\);_("€"* "-"??_);_(@_)</c:formatCode>
                <c:ptCount val="9"/>
                <c:pt idx="0">
                  <c:v>122.4</c:v>
                </c:pt>
                <c:pt idx="1">
                  <c:v>125</c:v>
                </c:pt>
                <c:pt idx="2">
                  <c:v>129.5</c:v>
                </c:pt>
                <c:pt idx="3">
                  <c:v>129.5</c:v>
                </c:pt>
                <c:pt idx="4">
                  <c:v>130.80000000000001</c:v>
                </c:pt>
                <c:pt idx="5">
                  <c:v>122.9</c:v>
                </c:pt>
                <c:pt idx="6">
                  <c:v>122.9</c:v>
                </c:pt>
                <c:pt idx="7">
                  <c:v>130.30000000000001</c:v>
                </c:pt>
                <c:pt idx="8">
                  <c:v>134.30000000000001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E0C-4204-8C31-B5D1097D8758}"/>
            </c:ext>
          </c:extLst>
        </c:ser>
        <c:ser>
          <c:idx val="10"/>
          <c:order val="10"/>
          <c:tx>
            <c:strRef>
              <c:f>'Príloha 2'!$M$54:$N$54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2'!$O$54:$W$54</c:f>
              <c:numCache>
                <c:formatCode>_("€"* #,##0.00_);_("€"* \(#,##0.00\);_("€"* "-"??_);_(@_)</c:formatCode>
                <c:ptCount val="9"/>
                <c:pt idx="0">
                  <c:v>40.9</c:v>
                </c:pt>
                <c:pt idx="1">
                  <c:v>41.7</c:v>
                </c:pt>
                <c:pt idx="2">
                  <c:v>50.77</c:v>
                </c:pt>
                <c:pt idx="3">
                  <c:v>45.03</c:v>
                </c:pt>
                <c:pt idx="4">
                  <c:v>45.57</c:v>
                </c:pt>
                <c:pt idx="5">
                  <c:v>42.22</c:v>
                </c:pt>
                <c:pt idx="6">
                  <c:v>51</c:v>
                </c:pt>
                <c:pt idx="7">
                  <c:v>52.55</c:v>
                </c:pt>
                <c:pt idx="8">
                  <c:v>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E0C-4204-8C31-B5D1097D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'Príloha 2'!$M$50:$N$50</c15:sqref>
                        </c15:formulaRef>
                      </c:ext>
                    </c:extLst>
                    <c:strCache>
                      <c:ptCount val="2"/>
                      <c:pt idx="0">
                        <c:v>Poľsko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'Príloha 2'!$O$46:$W$46</c15:sqref>
                        </c15:formulaRef>
                      </c:ext>
                    </c:extLst>
                    <c:strCach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'Príloha 2'!$O$50:$W$50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AE0C-4204-8C31-B5D1097D8758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4322916666687"/>
          <c:y val="3.972083333333333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565048033368822E-2"/>
          <c:y val="5.0925925925925923E-2"/>
          <c:w val="0.76232638888888893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2'!$M$71:$N$71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2'!$O$71:$W$71</c:f>
              <c:numCache>
                <c:formatCode>_("€"* #,##0.00_);_("€"* \(#,##0.00\);_("€"* "-"??_);_(@_)</c:formatCode>
                <c:ptCount val="9"/>
                <c:pt idx="0">
                  <c:v>47.89</c:v>
                </c:pt>
                <c:pt idx="1">
                  <c:v>48.98</c:v>
                </c:pt>
                <c:pt idx="2">
                  <c:v>43.74</c:v>
                </c:pt>
                <c:pt idx="3">
                  <c:v>51.45</c:v>
                </c:pt>
                <c:pt idx="4">
                  <c:v>58.2</c:v>
                </c:pt>
                <c:pt idx="5">
                  <c:v>47</c:v>
                </c:pt>
                <c:pt idx="6">
                  <c:v>48.51</c:v>
                </c:pt>
                <c:pt idx="7">
                  <c:v>63.05</c:v>
                </c:pt>
                <c:pt idx="8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6-4977-A05A-BAED9C8B549B}"/>
            </c:ext>
          </c:extLst>
        </c:ser>
        <c:ser>
          <c:idx val="4"/>
          <c:order val="6"/>
          <c:tx>
            <c:strRef>
              <c:f>'Príloha 2'!$M$69:$N$69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2'!$O$69:$W$69</c:f>
              <c:numCache>
                <c:formatCode>_("€"* #,##0.00_);_("€"* \(#,##0.00\);_("€"* "-"??_);_(@_)</c:formatCode>
                <c:ptCount val="9"/>
                <c:pt idx="0">
                  <c:v>24.72</c:v>
                </c:pt>
                <c:pt idx="1">
                  <c:v>25.73</c:v>
                </c:pt>
                <c:pt idx="2">
                  <c:v>23.18</c:v>
                </c:pt>
                <c:pt idx="3">
                  <c:v>24.89</c:v>
                </c:pt>
                <c:pt idx="4">
                  <c:v>33.57</c:v>
                </c:pt>
                <c:pt idx="5">
                  <c:v>33.19</c:v>
                </c:pt>
                <c:pt idx="6">
                  <c:v>29.8</c:v>
                </c:pt>
                <c:pt idx="7">
                  <c:v>37.090000000000003</c:v>
                </c:pt>
                <c:pt idx="8">
                  <c:v>51.07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6-4977-A05A-BAED9C8B549B}"/>
            </c:ext>
          </c:extLst>
        </c:ser>
        <c:ser>
          <c:idx val="5"/>
          <c:order val="7"/>
          <c:tx>
            <c:strRef>
              <c:f>'Príloha 2'!$M$70:$N$70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2'!$O$70:$W$70</c:f>
              <c:numCache>
                <c:formatCode>_("€"* #,##0.00_);_("€"* \(#,##0.00\);_("€"* "-"??_);_(@_)</c:formatCode>
                <c:ptCount val="9"/>
                <c:pt idx="0">
                  <c:v>9.9600000000000009</c:v>
                </c:pt>
                <c:pt idx="1">
                  <c:v>11.98</c:v>
                </c:pt>
                <c:pt idx="2">
                  <c:v>6.47</c:v>
                </c:pt>
                <c:pt idx="3">
                  <c:v>13.61</c:v>
                </c:pt>
                <c:pt idx="4">
                  <c:v>14.29</c:v>
                </c:pt>
                <c:pt idx="5">
                  <c:v>6.2</c:v>
                </c:pt>
                <c:pt idx="6">
                  <c:v>12.19</c:v>
                </c:pt>
                <c:pt idx="7">
                  <c:v>19.28</c:v>
                </c:pt>
                <c:pt idx="8">
                  <c:v>20.47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46-4977-A05A-BAED9C8B5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2'!$M$65:$N$65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2'!$O$65:$W$65</c:f>
              <c:numCache>
                <c:formatCode>_("€"* #,##0.00_);_("€"* \(#,##0.00\);_("€"* "-"??_);_(@_)</c:formatCode>
                <c:ptCount val="9"/>
                <c:pt idx="0">
                  <c:v>18.850000000000001</c:v>
                </c:pt>
                <c:pt idx="1">
                  <c:v>14.83</c:v>
                </c:pt>
                <c:pt idx="2">
                  <c:v>22.35</c:v>
                </c:pt>
                <c:pt idx="3">
                  <c:v>20.68</c:v>
                </c:pt>
                <c:pt idx="4">
                  <c:v>25.55</c:v>
                </c:pt>
                <c:pt idx="5">
                  <c:v>13.64</c:v>
                </c:pt>
                <c:pt idx="6">
                  <c:v>17.739999999999998</c:v>
                </c:pt>
                <c:pt idx="7">
                  <c:v>25.77</c:v>
                </c:pt>
                <c:pt idx="8">
                  <c:v>42.92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546-4977-A05A-BAED9C8B549B}"/>
            </c:ext>
          </c:extLst>
        </c:ser>
        <c:ser>
          <c:idx val="1"/>
          <c:order val="1"/>
          <c:tx>
            <c:strRef>
              <c:f>'Príloha 2'!$M$66:$N$66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2'!$O$66:$W$66</c:f>
              <c:numCache>
                <c:formatCode>_("€"* #,##0.00_);_("€"* \(#,##0.00\);_("€"* "-"??_);_(@_)</c:formatCode>
                <c:ptCount val="9"/>
                <c:pt idx="0">
                  <c:v>16.57</c:v>
                </c:pt>
                <c:pt idx="1">
                  <c:v>19.12</c:v>
                </c:pt>
                <c:pt idx="2">
                  <c:v>16.41</c:v>
                </c:pt>
                <c:pt idx="3">
                  <c:v>19.14</c:v>
                </c:pt>
                <c:pt idx="4">
                  <c:v>27.11</c:v>
                </c:pt>
                <c:pt idx="5">
                  <c:v>20.07</c:v>
                </c:pt>
                <c:pt idx="6">
                  <c:v>16.3</c:v>
                </c:pt>
                <c:pt idx="7">
                  <c:v>23.49</c:v>
                </c:pt>
                <c:pt idx="8">
                  <c:v>36.659999999999997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546-4977-A05A-BAED9C8B549B}"/>
            </c:ext>
          </c:extLst>
        </c:ser>
        <c:ser>
          <c:idx val="2"/>
          <c:order val="2"/>
          <c:tx>
            <c:strRef>
              <c:f>'Príloha 2'!$M$67:$N$67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2'!$O$67:$W$67</c:f>
              <c:numCache>
                <c:formatCode>_("€"* #,##0.00_);_("€"* \(#,##0.00\);_("€"* "-"??_);_(@_)</c:formatCode>
                <c:ptCount val="9"/>
                <c:pt idx="0">
                  <c:v>21.6</c:v>
                </c:pt>
                <c:pt idx="1">
                  <c:v>22.94</c:v>
                </c:pt>
                <c:pt idx="2">
                  <c:v>20.89</c:v>
                </c:pt>
                <c:pt idx="3">
                  <c:v>22.84</c:v>
                </c:pt>
                <c:pt idx="4">
                  <c:v>31.18</c:v>
                </c:pt>
                <c:pt idx="5">
                  <c:v>23.32</c:v>
                </c:pt>
                <c:pt idx="6">
                  <c:v>25.57</c:v>
                </c:pt>
                <c:pt idx="7">
                  <c:v>32.61</c:v>
                </c:pt>
                <c:pt idx="8">
                  <c:v>48.35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546-4977-A05A-BAED9C8B549B}"/>
            </c:ext>
          </c:extLst>
        </c:ser>
        <c:ser>
          <c:idx val="3"/>
          <c:order val="3"/>
          <c:tx>
            <c:strRef>
              <c:f>'Príloha 2'!$M$68:$N$68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2'!$O$68:$W$68</c:f>
              <c:numCache>
                <c:formatCode>_("€"* #,##0.00_);_("€"* \(#,##0.00\);_("€"* "-"??_);_(@_)</c:formatCode>
                <c:ptCount val="9"/>
                <c:pt idx="0">
                  <c:v>12.22</c:v>
                </c:pt>
                <c:pt idx="1">
                  <c:v>11.98</c:v>
                </c:pt>
                <c:pt idx="2">
                  <c:v>12.32</c:v>
                </c:pt>
                <c:pt idx="3">
                  <c:v>13.61</c:v>
                </c:pt>
                <c:pt idx="4">
                  <c:v>19.670000000000002</c:v>
                </c:pt>
                <c:pt idx="5">
                  <c:v>14.54</c:v>
                </c:pt>
                <c:pt idx="6">
                  <c:v>13.28</c:v>
                </c:pt>
                <c:pt idx="7">
                  <c:v>19.28</c:v>
                </c:pt>
                <c:pt idx="8">
                  <c:v>25.21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546-4977-A05A-BAED9C8B549B}"/>
            </c:ext>
          </c:extLst>
        </c:ser>
        <c:ser>
          <c:idx val="9"/>
          <c:order val="4"/>
          <c:tx>
            <c:strRef>
              <c:f>'Príloha 2'!$M$69:$N$69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2'!$O$69:$W$69</c:f>
              <c:numCache>
                <c:formatCode>_("€"* #,##0.00_);_("€"* \(#,##0.00\);_("€"* "-"??_);_(@_)</c:formatCode>
                <c:ptCount val="9"/>
                <c:pt idx="0">
                  <c:v>24.72</c:v>
                </c:pt>
                <c:pt idx="1">
                  <c:v>25.73</c:v>
                </c:pt>
                <c:pt idx="2">
                  <c:v>23.18</c:v>
                </c:pt>
                <c:pt idx="3">
                  <c:v>24.89</c:v>
                </c:pt>
                <c:pt idx="4">
                  <c:v>33.57</c:v>
                </c:pt>
                <c:pt idx="5">
                  <c:v>33.19</c:v>
                </c:pt>
                <c:pt idx="6">
                  <c:v>29.8</c:v>
                </c:pt>
                <c:pt idx="7">
                  <c:v>37.090000000000003</c:v>
                </c:pt>
                <c:pt idx="8">
                  <c:v>51.07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546-4977-A05A-BAED9C8B549B}"/>
            </c:ext>
          </c:extLst>
        </c:ser>
        <c:ser>
          <c:idx val="7"/>
          <c:order val="8"/>
          <c:tx>
            <c:strRef>
              <c:f>'Príloha 2'!$M$70:$N$70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2'!$O$70:$W$70</c:f>
              <c:numCache>
                <c:formatCode>_("€"* #,##0.00_);_("€"* \(#,##0.00\);_("€"* "-"??_);_(@_)</c:formatCode>
                <c:ptCount val="9"/>
                <c:pt idx="0">
                  <c:v>9.9600000000000009</c:v>
                </c:pt>
                <c:pt idx="1">
                  <c:v>11.98</c:v>
                </c:pt>
                <c:pt idx="2">
                  <c:v>6.47</c:v>
                </c:pt>
                <c:pt idx="3">
                  <c:v>13.61</c:v>
                </c:pt>
                <c:pt idx="4">
                  <c:v>14.29</c:v>
                </c:pt>
                <c:pt idx="5">
                  <c:v>6.2</c:v>
                </c:pt>
                <c:pt idx="6">
                  <c:v>12.19</c:v>
                </c:pt>
                <c:pt idx="7">
                  <c:v>19.28</c:v>
                </c:pt>
                <c:pt idx="8">
                  <c:v>20.47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546-4977-A05A-BAED9C8B549B}"/>
            </c:ext>
          </c:extLst>
        </c:ser>
        <c:ser>
          <c:idx val="8"/>
          <c:order val="9"/>
          <c:tx>
            <c:strRef>
              <c:f>'Príloha 2'!$M$71:$N$71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2'!$O$71:$W$71</c:f>
              <c:numCache>
                <c:formatCode>_("€"* #,##0.00_);_("€"* \(#,##0.00\);_("€"* "-"??_);_(@_)</c:formatCode>
                <c:ptCount val="9"/>
                <c:pt idx="0">
                  <c:v>47.89</c:v>
                </c:pt>
                <c:pt idx="1">
                  <c:v>48.98</c:v>
                </c:pt>
                <c:pt idx="2">
                  <c:v>43.74</c:v>
                </c:pt>
                <c:pt idx="3">
                  <c:v>51.45</c:v>
                </c:pt>
                <c:pt idx="4">
                  <c:v>58.2</c:v>
                </c:pt>
                <c:pt idx="5">
                  <c:v>47</c:v>
                </c:pt>
                <c:pt idx="6">
                  <c:v>48.51</c:v>
                </c:pt>
                <c:pt idx="7">
                  <c:v>63.05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546-4977-A05A-BAED9C8B549B}"/>
            </c:ext>
          </c:extLst>
        </c:ser>
        <c:ser>
          <c:idx val="10"/>
          <c:order val="10"/>
          <c:tx>
            <c:strRef>
              <c:f>'Príloha 2'!$M$72:$N$72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2'!$O$72:$W$72</c:f>
              <c:numCache>
                <c:formatCode>_("€"* #,##0.00_);_("€"* \(#,##0.00\);_("€"* "-"??_);_(@_)</c:formatCode>
                <c:ptCount val="9"/>
                <c:pt idx="0">
                  <c:v>19.760000000000002</c:v>
                </c:pt>
                <c:pt idx="1">
                  <c:v>22.94</c:v>
                </c:pt>
                <c:pt idx="2">
                  <c:v>20.314999999999998</c:v>
                </c:pt>
                <c:pt idx="3">
                  <c:v>20.73</c:v>
                </c:pt>
                <c:pt idx="4">
                  <c:v>26.78</c:v>
                </c:pt>
                <c:pt idx="5">
                  <c:v>21.36</c:v>
                </c:pt>
                <c:pt idx="6">
                  <c:v>22</c:v>
                </c:pt>
                <c:pt idx="7">
                  <c:v>32.26</c:v>
                </c:pt>
                <c:pt idx="8">
                  <c:v>40.234999999999999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546-4977-A05A-BAED9C8B5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4104809027777783"/>
          <c:y val="2.5609722222222221E-2"/>
          <c:w val="0.15895190972222223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144185390789474E-2"/>
          <c:y val="5.0925925925925923E-2"/>
          <c:w val="0.76674722222222225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2'!$M$89:$N$89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2'!$O$89:$W$89</c:f>
              <c:numCache>
                <c:formatCode>_("€"* #,##0.00_);_("€"* \(#,##0.00\);_("€"* "-"??_);_(@_)</c:formatCode>
                <c:ptCount val="9"/>
                <c:pt idx="0">
                  <c:v>21.03</c:v>
                </c:pt>
                <c:pt idx="1">
                  <c:v>21.51</c:v>
                </c:pt>
                <c:pt idx="2">
                  <c:v>20.55</c:v>
                </c:pt>
                <c:pt idx="3">
                  <c:v>21.31</c:v>
                </c:pt>
                <c:pt idx="4">
                  <c:v>21.18</c:v>
                </c:pt>
                <c:pt idx="5">
                  <c:v>21.27</c:v>
                </c:pt>
                <c:pt idx="6">
                  <c:v>27.87</c:v>
                </c:pt>
                <c:pt idx="7">
                  <c:v>37.479999999999997</c:v>
                </c:pt>
                <c:pt idx="8">
                  <c:v>29.38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3-41BC-B01D-FC6185F70A7B}"/>
            </c:ext>
          </c:extLst>
        </c:ser>
        <c:ser>
          <c:idx val="4"/>
          <c:order val="6"/>
          <c:tx>
            <c:strRef>
              <c:f>'Príloha 2'!$M$87:$N$87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2'!$O$87:$W$87</c:f>
              <c:numCache>
                <c:formatCode>_("€"* #,##0.00_);_("€"* \(#,##0.00\);_("€"* "-"??_);_(@_)</c:formatCode>
                <c:ptCount val="9"/>
                <c:pt idx="0">
                  <c:v>13.96</c:v>
                </c:pt>
                <c:pt idx="1">
                  <c:v>12.83</c:v>
                </c:pt>
                <c:pt idx="2">
                  <c:v>13.5</c:v>
                </c:pt>
                <c:pt idx="3">
                  <c:v>14.39</c:v>
                </c:pt>
                <c:pt idx="4">
                  <c:v>13.71</c:v>
                </c:pt>
                <c:pt idx="5">
                  <c:v>13.45</c:v>
                </c:pt>
                <c:pt idx="6">
                  <c:v>19.239999999999998</c:v>
                </c:pt>
                <c:pt idx="7">
                  <c:v>28.19</c:v>
                </c:pt>
                <c:pt idx="8">
                  <c:v>19.16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3-41BC-B01D-FC6185F70A7B}"/>
            </c:ext>
          </c:extLst>
        </c:ser>
        <c:ser>
          <c:idx val="5"/>
          <c:order val="7"/>
          <c:tx>
            <c:strRef>
              <c:f>'Príloha 2'!$M$88:$N$88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2'!$O$88:$W$88</c:f>
              <c:numCache>
                <c:formatCode>_("€"* #,##0.00_);_("€"* \(#,##0.00\);_("€"* "-"??_);_(@_)</c:formatCode>
                <c:ptCount val="9"/>
                <c:pt idx="0">
                  <c:v>12.75</c:v>
                </c:pt>
                <c:pt idx="1">
                  <c:v>12.18</c:v>
                </c:pt>
                <c:pt idx="2">
                  <c:v>12.8</c:v>
                </c:pt>
                <c:pt idx="3">
                  <c:v>12.89</c:v>
                </c:pt>
                <c:pt idx="4">
                  <c:v>12.13</c:v>
                </c:pt>
                <c:pt idx="5">
                  <c:v>12.49</c:v>
                </c:pt>
                <c:pt idx="6">
                  <c:v>17.579999999999998</c:v>
                </c:pt>
                <c:pt idx="7">
                  <c:v>24.96</c:v>
                </c:pt>
                <c:pt idx="8">
                  <c:v>15.12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3-41BC-B01D-FC6185F7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2'!$M$83:$N$83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2'!$O$83:$W$83</c:f>
              <c:numCache>
                <c:formatCode>_("€"* #,##0.00_);_("€"* \(#,##0.00\);_("€"* "-"??_);_(@_)</c:formatCode>
                <c:ptCount val="9"/>
                <c:pt idx="0">
                  <c:v>14.58</c:v>
                </c:pt>
                <c:pt idx="1">
                  <c:v>12.65</c:v>
                </c:pt>
                <c:pt idx="2">
                  <c:v>14.02</c:v>
                </c:pt>
                <c:pt idx="3">
                  <c:v>14.01</c:v>
                </c:pt>
                <c:pt idx="4">
                  <c:v>12.79</c:v>
                </c:pt>
                <c:pt idx="5">
                  <c:v>13.06</c:v>
                </c:pt>
                <c:pt idx="6">
                  <c:v>20.5</c:v>
                </c:pt>
                <c:pt idx="7">
                  <c:v>29.54</c:v>
                </c:pt>
                <c:pt idx="8">
                  <c:v>16.309999999999999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253-41BC-B01D-FC6185F70A7B}"/>
            </c:ext>
          </c:extLst>
        </c:ser>
        <c:ser>
          <c:idx val="1"/>
          <c:order val="1"/>
          <c:tx>
            <c:strRef>
              <c:f>'Príloha 2'!$M$84:$N$84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2'!$O$84:$W$84</c:f>
              <c:numCache>
                <c:formatCode>_("€"* #,##0.00_);_("€"* \(#,##0.00\);_("€"* "-"??_);_(@_)</c:formatCode>
                <c:ptCount val="9"/>
                <c:pt idx="0">
                  <c:v>13.86</c:v>
                </c:pt>
                <c:pt idx="1">
                  <c:v>14.43</c:v>
                </c:pt>
                <c:pt idx="2">
                  <c:v>14.36</c:v>
                </c:pt>
                <c:pt idx="3">
                  <c:v>15.67</c:v>
                </c:pt>
                <c:pt idx="4">
                  <c:v>15.97</c:v>
                </c:pt>
                <c:pt idx="5">
                  <c:v>14.74</c:v>
                </c:pt>
                <c:pt idx="6">
                  <c:v>19.149999999999999</c:v>
                </c:pt>
                <c:pt idx="7">
                  <c:v>27.76</c:v>
                </c:pt>
                <c:pt idx="8">
                  <c:v>24.54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253-41BC-B01D-FC6185F70A7B}"/>
            </c:ext>
          </c:extLst>
        </c:ser>
        <c:ser>
          <c:idx val="2"/>
          <c:order val="2"/>
          <c:tx>
            <c:strRef>
              <c:f>'Príloha 2'!$M$85:$N$85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2'!$O$85:$W$85</c:f>
              <c:numCache>
                <c:formatCode>_("€"* #,##0.00_);_("€"* \(#,##0.00\);_("€"* "-"??_);_(@_)</c:formatCode>
                <c:ptCount val="9"/>
                <c:pt idx="0">
                  <c:v>13.71</c:v>
                </c:pt>
                <c:pt idx="1">
                  <c:v>13.38</c:v>
                </c:pt>
                <c:pt idx="2">
                  <c:v>14.12</c:v>
                </c:pt>
                <c:pt idx="3">
                  <c:v>14.46</c:v>
                </c:pt>
                <c:pt idx="4">
                  <c:v>13.47</c:v>
                </c:pt>
                <c:pt idx="5">
                  <c:v>14.18</c:v>
                </c:pt>
                <c:pt idx="6">
                  <c:v>20.309999999999999</c:v>
                </c:pt>
                <c:pt idx="7">
                  <c:v>29.05</c:v>
                </c:pt>
                <c:pt idx="8">
                  <c:v>19.010000000000002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253-41BC-B01D-FC6185F70A7B}"/>
            </c:ext>
          </c:extLst>
        </c:ser>
        <c:ser>
          <c:idx val="3"/>
          <c:order val="3"/>
          <c:tx>
            <c:strRef>
              <c:f>'Príloha 2'!$M$86:$N$86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2'!$O$86:$W$86</c:f>
              <c:numCache>
                <c:formatCode>_("€"* #,##0.00_);_("€"* \(#,##0.00\);_("€"* "-"??_);_(@_)</c:formatCode>
                <c:ptCount val="9"/>
                <c:pt idx="0">
                  <c:v>13.56</c:v>
                </c:pt>
                <c:pt idx="1">
                  <c:v>12.18</c:v>
                </c:pt>
                <c:pt idx="2">
                  <c:v>12.8</c:v>
                </c:pt>
                <c:pt idx="3">
                  <c:v>14.53</c:v>
                </c:pt>
                <c:pt idx="4">
                  <c:v>13.92</c:v>
                </c:pt>
                <c:pt idx="5">
                  <c:v>13.48</c:v>
                </c:pt>
                <c:pt idx="6">
                  <c:v>17.579999999999998</c:v>
                </c:pt>
                <c:pt idx="7">
                  <c:v>24.96</c:v>
                </c:pt>
                <c:pt idx="8">
                  <c:v>16.64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253-41BC-B01D-FC6185F70A7B}"/>
            </c:ext>
          </c:extLst>
        </c:ser>
        <c:ser>
          <c:idx val="9"/>
          <c:order val="4"/>
          <c:tx>
            <c:strRef>
              <c:f>'Príloha 2'!$M$87:$N$87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2'!$O$87:$W$87</c:f>
              <c:numCache>
                <c:formatCode>_("€"* #,##0.00_);_("€"* \(#,##0.00\);_("€"* "-"??_);_(@_)</c:formatCode>
                <c:ptCount val="9"/>
                <c:pt idx="0">
                  <c:v>13.96</c:v>
                </c:pt>
                <c:pt idx="1">
                  <c:v>12.83</c:v>
                </c:pt>
                <c:pt idx="2">
                  <c:v>13.5</c:v>
                </c:pt>
                <c:pt idx="3">
                  <c:v>14.39</c:v>
                </c:pt>
                <c:pt idx="4">
                  <c:v>13.71</c:v>
                </c:pt>
                <c:pt idx="5">
                  <c:v>13.45</c:v>
                </c:pt>
                <c:pt idx="6">
                  <c:v>19.239999999999998</c:v>
                </c:pt>
                <c:pt idx="7">
                  <c:v>28.19</c:v>
                </c:pt>
                <c:pt idx="8">
                  <c:v>19.16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253-41BC-B01D-FC6185F70A7B}"/>
            </c:ext>
          </c:extLst>
        </c:ser>
        <c:ser>
          <c:idx val="7"/>
          <c:order val="8"/>
          <c:tx>
            <c:strRef>
              <c:f>'Príloha 2'!$M$88:$N$88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2'!$O$88:$W$88</c:f>
              <c:numCache>
                <c:formatCode>_("€"* #,##0.00_);_("€"* \(#,##0.00\);_("€"* "-"??_);_(@_)</c:formatCode>
                <c:ptCount val="9"/>
                <c:pt idx="0">
                  <c:v>12.75</c:v>
                </c:pt>
                <c:pt idx="1">
                  <c:v>12.18</c:v>
                </c:pt>
                <c:pt idx="2">
                  <c:v>12.8</c:v>
                </c:pt>
                <c:pt idx="3">
                  <c:v>12.89</c:v>
                </c:pt>
                <c:pt idx="4">
                  <c:v>12.13</c:v>
                </c:pt>
                <c:pt idx="5">
                  <c:v>12.49</c:v>
                </c:pt>
                <c:pt idx="6">
                  <c:v>17.579999999999998</c:v>
                </c:pt>
                <c:pt idx="7">
                  <c:v>24.96</c:v>
                </c:pt>
                <c:pt idx="8">
                  <c:v>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253-41BC-B01D-FC6185F70A7B}"/>
            </c:ext>
          </c:extLst>
        </c:ser>
        <c:ser>
          <c:idx val="8"/>
          <c:order val="9"/>
          <c:tx>
            <c:strRef>
              <c:f>'Príloha 2'!$M$89:$N$89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2'!$O$89:$W$89</c:f>
              <c:numCache>
                <c:formatCode>_("€"* #,##0.00_);_("€"* \(#,##0.00\);_("€"* "-"??_);_(@_)</c:formatCode>
                <c:ptCount val="9"/>
                <c:pt idx="0">
                  <c:v>21.03</c:v>
                </c:pt>
                <c:pt idx="1">
                  <c:v>21.51</c:v>
                </c:pt>
                <c:pt idx="2">
                  <c:v>20.55</c:v>
                </c:pt>
                <c:pt idx="3">
                  <c:v>21.31</c:v>
                </c:pt>
                <c:pt idx="4">
                  <c:v>21.18</c:v>
                </c:pt>
                <c:pt idx="5">
                  <c:v>21.27</c:v>
                </c:pt>
                <c:pt idx="6">
                  <c:v>27.87</c:v>
                </c:pt>
                <c:pt idx="7">
                  <c:v>37.479999999999997</c:v>
                </c:pt>
                <c:pt idx="8">
                  <c:v>29.38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253-41BC-B01D-FC6185F70A7B}"/>
            </c:ext>
          </c:extLst>
        </c:ser>
        <c:ser>
          <c:idx val="10"/>
          <c:order val="10"/>
          <c:tx>
            <c:strRef>
              <c:f>'Príloha 2'!$M$90:$N$90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2'!$O$90:$W$90</c:f>
              <c:numCache>
                <c:formatCode>_("€"* #,##0.00_);_("€"* \(#,##0.00\);_("€"* "-"??_);_(@_)</c:formatCode>
                <c:ptCount val="9"/>
                <c:pt idx="0">
                  <c:v>14.58</c:v>
                </c:pt>
                <c:pt idx="1">
                  <c:v>14.43</c:v>
                </c:pt>
                <c:pt idx="2">
                  <c:v>14.469999999999999</c:v>
                </c:pt>
                <c:pt idx="3">
                  <c:v>15.355</c:v>
                </c:pt>
                <c:pt idx="4">
                  <c:v>14.605</c:v>
                </c:pt>
                <c:pt idx="5">
                  <c:v>15.225</c:v>
                </c:pt>
                <c:pt idx="6">
                  <c:v>20.52</c:v>
                </c:pt>
                <c:pt idx="7">
                  <c:v>29.34</c:v>
                </c:pt>
                <c:pt idx="8">
                  <c:v>21.82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253-41BC-B01D-FC6185F7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4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4322916666687"/>
          <c:y val="3.6193055555555555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365755893540737E-2"/>
          <c:y val="5.0925925925925923E-2"/>
          <c:w val="0.76012708333333334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2'!$M$107:$N$107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2'!$O$107:$W$107</c:f>
              <c:numCache>
                <c:formatCode>_("€"* #,##0.00_);_("€"* \(#,##0.00\);_("€"* "-"??_);_(@_)</c:formatCode>
                <c:ptCount val="9"/>
                <c:pt idx="0">
                  <c:v>29.7</c:v>
                </c:pt>
                <c:pt idx="1">
                  <c:v>36.5</c:v>
                </c:pt>
                <c:pt idx="2">
                  <c:v>30.45</c:v>
                </c:pt>
                <c:pt idx="3">
                  <c:v>31.72</c:v>
                </c:pt>
                <c:pt idx="4">
                  <c:v>28.49</c:v>
                </c:pt>
                <c:pt idx="5">
                  <c:v>32.81</c:v>
                </c:pt>
                <c:pt idx="6">
                  <c:v>30.56</c:v>
                </c:pt>
                <c:pt idx="7">
                  <c:v>39.880000000000003</c:v>
                </c:pt>
                <c:pt idx="8">
                  <c:v>35.380000000000003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1-4F46-AD6C-BC0DD313A158}"/>
            </c:ext>
          </c:extLst>
        </c:ser>
        <c:ser>
          <c:idx val="4"/>
          <c:order val="6"/>
          <c:tx>
            <c:strRef>
              <c:f>'Príloha 2'!$M$105:$N$105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2'!$O$105:$W$105</c:f>
              <c:numCache>
                <c:formatCode>_("€"* #,##0.00_);_("€"* \(#,##0.00\);_("€"* "-"??_);_(@_)</c:formatCode>
                <c:ptCount val="9"/>
                <c:pt idx="0">
                  <c:v>17.239999999999998</c:v>
                </c:pt>
                <c:pt idx="1">
                  <c:v>18.420000000000002</c:v>
                </c:pt>
                <c:pt idx="2">
                  <c:v>16.27</c:v>
                </c:pt>
                <c:pt idx="3">
                  <c:v>17.78</c:v>
                </c:pt>
                <c:pt idx="4">
                  <c:v>18.2</c:v>
                </c:pt>
                <c:pt idx="5">
                  <c:v>18.399999999999999</c:v>
                </c:pt>
                <c:pt idx="6">
                  <c:v>20.010000000000002</c:v>
                </c:pt>
                <c:pt idx="7">
                  <c:v>24.24</c:v>
                </c:pt>
                <c:pt idx="8">
                  <c:v>21.97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1-4F46-AD6C-BC0DD313A158}"/>
            </c:ext>
          </c:extLst>
        </c:ser>
        <c:ser>
          <c:idx val="5"/>
          <c:order val="7"/>
          <c:tx>
            <c:strRef>
              <c:f>'Príloha 2'!$M$106:$N$106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2'!$O$106:$W$106</c:f>
              <c:numCache>
                <c:formatCode>_("€"* #,##0.00_);_("€"* \(#,##0.00\);_("€"* "-"??_);_(@_)</c:formatCode>
                <c:ptCount val="9"/>
                <c:pt idx="0">
                  <c:v>6.66</c:v>
                </c:pt>
                <c:pt idx="1">
                  <c:v>5.6</c:v>
                </c:pt>
                <c:pt idx="2">
                  <c:v>6.16</c:v>
                </c:pt>
                <c:pt idx="3">
                  <c:v>7.67</c:v>
                </c:pt>
                <c:pt idx="4">
                  <c:v>6.6</c:v>
                </c:pt>
                <c:pt idx="5">
                  <c:v>7.99</c:v>
                </c:pt>
                <c:pt idx="6">
                  <c:v>11.93</c:v>
                </c:pt>
                <c:pt idx="7">
                  <c:v>14.31</c:v>
                </c:pt>
                <c:pt idx="8">
                  <c:v>13.51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1-4F46-AD6C-BC0DD313A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2'!$M$101:$N$101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2'!$O$101:$W$101</c:f>
              <c:numCache>
                <c:formatCode>_("€"* #,##0.00_);_("€"* \(#,##0.00\);_("€"* "-"??_);_(@_)</c:formatCode>
                <c:ptCount val="9"/>
                <c:pt idx="0">
                  <c:v>11.35</c:v>
                </c:pt>
                <c:pt idx="1">
                  <c:v>10.39</c:v>
                </c:pt>
                <c:pt idx="2">
                  <c:v>12.85</c:v>
                </c:pt>
                <c:pt idx="3">
                  <c:v>14.03</c:v>
                </c:pt>
                <c:pt idx="4">
                  <c:v>13.15</c:v>
                </c:pt>
                <c:pt idx="5">
                  <c:v>12.89</c:v>
                </c:pt>
                <c:pt idx="6">
                  <c:v>15.76</c:v>
                </c:pt>
                <c:pt idx="7">
                  <c:v>23.38</c:v>
                </c:pt>
                <c:pt idx="8">
                  <c:v>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0E1-4F46-AD6C-BC0DD313A158}"/>
            </c:ext>
          </c:extLst>
        </c:ser>
        <c:ser>
          <c:idx val="1"/>
          <c:order val="1"/>
          <c:tx>
            <c:strRef>
              <c:f>'Príloha 2'!$M$102:$N$102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2'!$O$102:$W$102</c:f>
              <c:numCache>
                <c:formatCode>_("€"* #,##0.00_);_("€"* \(#,##0.00\);_("€"* "-"??_);_(@_)</c:formatCode>
                <c:ptCount val="9"/>
                <c:pt idx="0">
                  <c:v>23.64</c:v>
                </c:pt>
                <c:pt idx="1">
                  <c:v>20.309999999999999</c:v>
                </c:pt>
                <c:pt idx="2">
                  <c:v>19.11</c:v>
                </c:pt>
                <c:pt idx="3">
                  <c:v>22.22</c:v>
                </c:pt>
                <c:pt idx="4">
                  <c:v>27.62</c:v>
                </c:pt>
                <c:pt idx="5">
                  <c:v>26.23</c:v>
                </c:pt>
                <c:pt idx="6">
                  <c:v>27.5</c:v>
                </c:pt>
                <c:pt idx="7">
                  <c:v>28.98</c:v>
                </c:pt>
                <c:pt idx="8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0E1-4F46-AD6C-BC0DD313A158}"/>
            </c:ext>
          </c:extLst>
        </c:ser>
        <c:ser>
          <c:idx val="2"/>
          <c:order val="2"/>
          <c:tx>
            <c:strRef>
              <c:f>'Príloha 2'!$M$103:$N$103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2'!$O$103:$W$103</c:f>
              <c:numCache>
                <c:formatCode>_("€"* #,##0.00_);_("€"* \(#,##0.00\);_("€"* "-"??_);_(@_)</c:formatCode>
                <c:ptCount val="9"/>
                <c:pt idx="0">
                  <c:v>13.79</c:v>
                </c:pt>
                <c:pt idx="1">
                  <c:v>12.93</c:v>
                </c:pt>
                <c:pt idx="2">
                  <c:v>12.87</c:v>
                </c:pt>
                <c:pt idx="3">
                  <c:v>15.31</c:v>
                </c:pt>
                <c:pt idx="4">
                  <c:v>16.14</c:v>
                </c:pt>
                <c:pt idx="5">
                  <c:v>14.09</c:v>
                </c:pt>
                <c:pt idx="6">
                  <c:v>16.48</c:v>
                </c:pt>
                <c:pt idx="7">
                  <c:v>28.11</c:v>
                </c:pt>
                <c:pt idx="8">
                  <c:v>19.21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E1-4F46-AD6C-BC0DD313A158}"/>
            </c:ext>
          </c:extLst>
        </c:ser>
        <c:ser>
          <c:idx val="3"/>
          <c:order val="3"/>
          <c:tx>
            <c:strRef>
              <c:f>'Príloha 2'!$M$104:$N$104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2'!$O$104:$W$104</c:f>
              <c:numCache>
                <c:formatCode>_("€"* #,##0.00_);_("€"* \(#,##0.00\);_("€"* "-"??_);_(@_)</c:formatCode>
                <c:ptCount val="9"/>
                <c:pt idx="0">
                  <c:v>11.73</c:v>
                </c:pt>
                <c:pt idx="1">
                  <c:v>11.87</c:v>
                </c:pt>
                <c:pt idx="2">
                  <c:v>12.27</c:v>
                </c:pt>
                <c:pt idx="3">
                  <c:v>13.67</c:v>
                </c:pt>
                <c:pt idx="4">
                  <c:v>14.35</c:v>
                </c:pt>
                <c:pt idx="5">
                  <c:v>12.89</c:v>
                </c:pt>
                <c:pt idx="6">
                  <c:v>13.95</c:v>
                </c:pt>
                <c:pt idx="7">
                  <c:v>24.15</c:v>
                </c:pt>
                <c:pt idx="8">
                  <c:v>19.36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0E1-4F46-AD6C-BC0DD313A158}"/>
            </c:ext>
          </c:extLst>
        </c:ser>
        <c:ser>
          <c:idx val="9"/>
          <c:order val="4"/>
          <c:tx>
            <c:strRef>
              <c:f>'Príloha 2'!$M$105:$N$105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2'!$O$105:$W$105</c:f>
              <c:numCache>
                <c:formatCode>_("€"* #,##0.00_);_("€"* \(#,##0.00\);_("€"* "-"??_);_(@_)</c:formatCode>
                <c:ptCount val="9"/>
                <c:pt idx="0">
                  <c:v>17.239999999999998</c:v>
                </c:pt>
                <c:pt idx="1">
                  <c:v>18.420000000000002</c:v>
                </c:pt>
                <c:pt idx="2">
                  <c:v>16.27</c:v>
                </c:pt>
                <c:pt idx="3">
                  <c:v>17.78</c:v>
                </c:pt>
                <c:pt idx="4">
                  <c:v>18.2</c:v>
                </c:pt>
                <c:pt idx="5">
                  <c:v>18.399999999999999</c:v>
                </c:pt>
                <c:pt idx="6">
                  <c:v>20.010000000000002</c:v>
                </c:pt>
                <c:pt idx="7">
                  <c:v>24.24</c:v>
                </c:pt>
                <c:pt idx="8">
                  <c:v>21.97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0E1-4F46-AD6C-BC0DD313A158}"/>
            </c:ext>
          </c:extLst>
        </c:ser>
        <c:ser>
          <c:idx val="7"/>
          <c:order val="8"/>
          <c:tx>
            <c:strRef>
              <c:f>'Príloha 2'!$M$106:$N$106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2'!$O$106:$W$106</c:f>
              <c:numCache>
                <c:formatCode>_("€"* #,##0.00_);_("€"* \(#,##0.00\);_("€"* "-"??_);_(@_)</c:formatCode>
                <c:ptCount val="9"/>
                <c:pt idx="0">
                  <c:v>6.66</c:v>
                </c:pt>
                <c:pt idx="1">
                  <c:v>5.6</c:v>
                </c:pt>
                <c:pt idx="2">
                  <c:v>6.16</c:v>
                </c:pt>
                <c:pt idx="3">
                  <c:v>7.67</c:v>
                </c:pt>
                <c:pt idx="4">
                  <c:v>6.6</c:v>
                </c:pt>
                <c:pt idx="5">
                  <c:v>7.99</c:v>
                </c:pt>
                <c:pt idx="6">
                  <c:v>11.93</c:v>
                </c:pt>
                <c:pt idx="7">
                  <c:v>14.31</c:v>
                </c:pt>
                <c:pt idx="8">
                  <c:v>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0E1-4F46-AD6C-BC0DD313A158}"/>
            </c:ext>
          </c:extLst>
        </c:ser>
        <c:ser>
          <c:idx val="8"/>
          <c:order val="9"/>
          <c:tx>
            <c:strRef>
              <c:f>'Príloha 2'!$M$107:$N$107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2'!$O$107:$W$107</c:f>
              <c:numCache>
                <c:formatCode>_("€"* #,##0.00_);_("€"* \(#,##0.00\);_("€"* "-"??_);_(@_)</c:formatCode>
                <c:ptCount val="9"/>
                <c:pt idx="0">
                  <c:v>29.7</c:v>
                </c:pt>
                <c:pt idx="1">
                  <c:v>36.5</c:v>
                </c:pt>
                <c:pt idx="2">
                  <c:v>30.45</c:v>
                </c:pt>
                <c:pt idx="3">
                  <c:v>31.72</c:v>
                </c:pt>
                <c:pt idx="4">
                  <c:v>28.49</c:v>
                </c:pt>
                <c:pt idx="5">
                  <c:v>32.81</c:v>
                </c:pt>
                <c:pt idx="6">
                  <c:v>30.56</c:v>
                </c:pt>
                <c:pt idx="7">
                  <c:v>39.880000000000003</c:v>
                </c:pt>
                <c:pt idx="8">
                  <c:v>35.380000000000003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0E1-4F46-AD6C-BC0DD313A158}"/>
            </c:ext>
          </c:extLst>
        </c:ser>
        <c:ser>
          <c:idx val="10"/>
          <c:order val="10"/>
          <c:tx>
            <c:strRef>
              <c:f>'Príloha 2'!$M$108:$N$108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2'!$O$100:$W$100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2'!$O$108:$W$108</c:f>
              <c:numCache>
                <c:formatCode>_("€"* #,##0.00_);_("€"* \(#,##0.00\);_("€"* "-"??_);_(@_)</c:formatCode>
                <c:ptCount val="9"/>
                <c:pt idx="0">
                  <c:v>14.135</c:v>
                </c:pt>
                <c:pt idx="1">
                  <c:v>13.115</c:v>
                </c:pt>
                <c:pt idx="2">
                  <c:v>13.66</c:v>
                </c:pt>
                <c:pt idx="3">
                  <c:v>15.48</c:v>
                </c:pt>
                <c:pt idx="4">
                  <c:v>16.14</c:v>
                </c:pt>
                <c:pt idx="5">
                  <c:v>15.35</c:v>
                </c:pt>
                <c:pt idx="6">
                  <c:v>17.759999999999998</c:v>
                </c:pt>
                <c:pt idx="7">
                  <c:v>27.145000000000003</c:v>
                </c:pt>
                <c:pt idx="8">
                  <c:v>21.67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0E1-4F46-AD6C-BC0DD313A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1597222222237"/>
          <c:y val="3.2665277777777779E-2"/>
          <c:w val="0.16118402777777777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19618055555552E-2"/>
          <c:y val="4.5623611111111108E-2"/>
          <c:w val="0.7738432291666667"/>
          <c:h val="0.70763333333333334"/>
        </c:manualLayout>
      </c:layout>
      <c:barChart>
        <c:barDir val="col"/>
        <c:grouping val="clustered"/>
        <c:varyColors val="0"/>
        <c:ser>
          <c:idx val="0"/>
          <c:order val="0"/>
          <c:tx>
            <c:v>Spracované potraviny 2015</c:v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A7-41BC-B7C8-553E55127EB8}"/>
              </c:ext>
            </c:extLst>
          </c:dPt>
          <c:cat>
            <c:strRef>
              <c:f>'Graf 9'!$M$7:$M$32</c:f>
              <c:strCache>
                <c:ptCount val="26"/>
                <c:pt idx="0">
                  <c:v>Fínsko</c:v>
                </c:pt>
                <c:pt idx="1">
                  <c:v>Rakúsko</c:v>
                </c:pt>
                <c:pt idx="2">
                  <c:v>Slovensko</c:v>
                </c:pt>
                <c:pt idx="3">
                  <c:v>Česko</c:v>
                </c:pt>
                <c:pt idx="4">
                  <c:v>Holandsko</c:v>
                </c:pt>
                <c:pt idx="5">
                  <c:v>Estónsko</c:v>
                </c:pt>
                <c:pt idx="6">
                  <c:v>Švédsko</c:v>
                </c:pt>
                <c:pt idx="7">
                  <c:v>Cyprus</c:v>
                </c:pt>
                <c:pt idx="8">
                  <c:v>Bulharsko</c:v>
                </c:pt>
                <c:pt idx="9">
                  <c:v>Maďarsko</c:v>
                </c:pt>
                <c:pt idx="10">
                  <c:v>Poľsko</c:v>
                </c:pt>
                <c:pt idx="11">
                  <c:v>Slovinsko</c:v>
                </c:pt>
                <c:pt idx="12">
                  <c:v>Belgicko</c:v>
                </c:pt>
                <c:pt idx="13">
                  <c:v>Dánsko</c:v>
                </c:pt>
                <c:pt idx="14">
                  <c:v>Írsko</c:v>
                </c:pt>
                <c:pt idx="15">
                  <c:v>Lotyšsko</c:v>
                </c:pt>
                <c:pt idx="16">
                  <c:v>Malta</c:v>
                </c:pt>
                <c:pt idx="17">
                  <c:v>Luxembursko</c:v>
                </c:pt>
                <c:pt idx="18">
                  <c:v>Litva</c:v>
                </c:pt>
                <c:pt idx="19">
                  <c:v>Rumunsko</c:v>
                </c:pt>
                <c:pt idx="20">
                  <c:v>Chorvátsko</c:v>
                </c:pt>
                <c:pt idx="21">
                  <c:v>Grécko</c:v>
                </c:pt>
                <c:pt idx="22">
                  <c:v>Francúzsko</c:v>
                </c:pt>
                <c:pt idx="23">
                  <c:v>Taliansko</c:v>
                </c:pt>
                <c:pt idx="24">
                  <c:v>Španielsko</c:v>
                </c:pt>
                <c:pt idx="25">
                  <c:v>Portugalsko</c:v>
                </c:pt>
              </c:strCache>
            </c:strRef>
          </c:cat>
          <c:val>
            <c:numRef>
              <c:f>'Graf 9'!$N$7:$N$32</c:f>
              <c:numCache>
                <c:formatCode>0.0%</c:formatCode>
                <c:ptCount val="26"/>
                <c:pt idx="0">
                  <c:v>0.6241847826086957</c:v>
                </c:pt>
                <c:pt idx="1">
                  <c:v>0.59345794392523366</c:v>
                </c:pt>
                <c:pt idx="2">
                  <c:v>0.58428457658614286</c:v>
                </c:pt>
                <c:pt idx="3">
                  <c:v>0.5726415094339623</c:v>
                </c:pt>
                <c:pt idx="4">
                  <c:v>0.57159386751518659</c:v>
                </c:pt>
                <c:pt idx="5">
                  <c:v>0.56801692865779929</c:v>
                </c:pt>
                <c:pt idx="6">
                  <c:v>0.56539101497504163</c:v>
                </c:pt>
                <c:pt idx="7">
                  <c:v>0.55632614807872538</c:v>
                </c:pt>
                <c:pt idx="8">
                  <c:v>0.53839232153569283</c:v>
                </c:pt>
                <c:pt idx="9">
                  <c:v>0.53778337531486142</c:v>
                </c:pt>
                <c:pt idx="10">
                  <c:v>0.53446502057613166</c:v>
                </c:pt>
                <c:pt idx="11">
                  <c:v>0.53288590604026842</c:v>
                </c:pt>
                <c:pt idx="12">
                  <c:v>0.53196703051904659</c:v>
                </c:pt>
                <c:pt idx="13">
                  <c:v>0.53029045643153527</c:v>
                </c:pt>
                <c:pt idx="14">
                  <c:v>0.52802056555269927</c:v>
                </c:pt>
                <c:pt idx="15">
                  <c:v>0.52771362586605086</c:v>
                </c:pt>
                <c:pt idx="16">
                  <c:v>0.52523602033405958</c:v>
                </c:pt>
                <c:pt idx="17">
                  <c:v>0.52468850946008305</c:v>
                </c:pt>
                <c:pt idx="18">
                  <c:v>0.5167379813742764</c:v>
                </c:pt>
                <c:pt idx="19">
                  <c:v>0.50900116144018581</c:v>
                </c:pt>
                <c:pt idx="20">
                  <c:v>0.50360899154464833</c:v>
                </c:pt>
                <c:pt idx="21">
                  <c:v>0.50253248183219557</c:v>
                </c:pt>
                <c:pt idx="22">
                  <c:v>0.49350955864998819</c:v>
                </c:pt>
                <c:pt idx="23">
                  <c:v>0.4703437854174537</c:v>
                </c:pt>
                <c:pt idx="24">
                  <c:v>0.44930723553991642</c:v>
                </c:pt>
                <c:pt idx="25">
                  <c:v>0.44613220815752463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7-46B1-AF21-2F338BE8AC9C}"/>
            </c:ext>
          </c:extLst>
        </c:ser>
        <c:ser>
          <c:idx val="3"/>
          <c:order val="2"/>
          <c:tx>
            <c:v>Spracované potraviny 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A7-41BC-B7C8-553E55127EB8}"/>
              </c:ext>
            </c:extLst>
          </c:dPt>
          <c:cat>
            <c:strRef>
              <c:f>'Graf 9'!$M$7:$M$32</c:f>
              <c:strCache>
                <c:ptCount val="26"/>
                <c:pt idx="0">
                  <c:v>Fínsko</c:v>
                </c:pt>
                <c:pt idx="1">
                  <c:v>Rakúsko</c:v>
                </c:pt>
                <c:pt idx="2">
                  <c:v>Slovensko</c:v>
                </c:pt>
                <c:pt idx="3">
                  <c:v>Česko</c:v>
                </c:pt>
                <c:pt idx="4">
                  <c:v>Holandsko</c:v>
                </c:pt>
                <c:pt idx="5">
                  <c:v>Estónsko</c:v>
                </c:pt>
                <c:pt idx="6">
                  <c:v>Švédsko</c:v>
                </c:pt>
                <c:pt idx="7">
                  <c:v>Cyprus</c:v>
                </c:pt>
                <c:pt idx="8">
                  <c:v>Bulharsko</c:v>
                </c:pt>
                <c:pt idx="9">
                  <c:v>Maďarsko</c:v>
                </c:pt>
                <c:pt idx="10">
                  <c:v>Poľsko</c:v>
                </c:pt>
                <c:pt idx="11">
                  <c:v>Slovinsko</c:v>
                </c:pt>
                <c:pt idx="12">
                  <c:v>Belgicko</c:v>
                </c:pt>
                <c:pt idx="13">
                  <c:v>Dánsko</c:v>
                </c:pt>
                <c:pt idx="14">
                  <c:v>Írsko</c:v>
                </c:pt>
                <c:pt idx="15">
                  <c:v>Lotyšsko</c:v>
                </c:pt>
                <c:pt idx="16">
                  <c:v>Malta</c:v>
                </c:pt>
                <c:pt idx="17">
                  <c:v>Luxembursko</c:v>
                </c:pt>
                <c:pt idx="18">
                  <c:v>Litva</c:v>
                </c:pt>
                <c:pt idx="19">
                  <c:v>Rumunsko</c:v>
                </c:pt>
                <c:pt idx="20">
                  <c:v>Chorvátsko</c:v>
                </c:pt>
                <c:pt idx="21">
                  <c:v>Grécko</c:v>
                </c:pt>
                <c:pt idx="22">
                  <c:v>Francúzsko</c:v>
                </c:pt>
                <c:pt idx="23">
                  <c:v>Taliansko</c:v>
                </c:pt>
                <c:pt idx="24">
                  <c:v>Španielsko</c:v>
                </c:pt>
                <c:pt idx="25">
                  <c:v>Portugalsko</c:v>
                </c:pt>
              </c:strCache>
            </c:strRef>
          </c:cat>
          <c:val>
            <c:numRef>
              <c:f>'Graf 9'!$R$7:$R$32</c:f>
              <c:numCache>
                <c:formatCode>0.0%</c:formatCode>
                <c:ptCount val="26"/>
                <c:pt idx="0">
                  <c:v>0.5964136575779907</c:v>
                </c:pt>
                <c:pt idx="1">
                  <c:v>0.5649988029686378</c:v>
                </c:pt>
                <c:pt idx="2">
                  <c:v>0.55643127364438838</c:v>
                </c:pt>
                <c:pt idx="3">
                  <c:v>0.58810262193402874</c:v>
                </c:pt>
                <c:pt idx="4">
                  <c:v>0.55005213764337857</c:v>
                </c:pt>
                <c:pt idx="5">
                  <c:v>0.55751654585565713</c:v>
                </c:pt>
                <c:pt idx="7">
                  <c:v>0.55620608899297419</c:v>
                </c:pt>
                <c:pt idx="8">
                  <c:v>0.53986402966625469</c:v>
                </c:pt>
                <c:pt idx="9">
                  <c:v>0.52406267487409064</c:v>
                </c:pt>
                <c:pt idx="10">
                  <c:v>0.53059296007559653</c:v>
                </c:pt>
                <c:pt idx="11">
                  <c:v>0.53813914501257332</c:v>
                </c:pt>
                <c:pt idx="12">
                  <c:v>0.5191290191290191</c:v>
                </c:pt>
                <c:pt idx="13">
                  <c:v>0.55258228525555253</c:v>
                </c:pt>
                <c:pt idx="15">
                  <c:v>0.53019145802650958</c:v>
                </c:pt>
                <c:pt idx="16">
                  <c:v>0.52536231884057971</c:v>
                </c:pt>
                <c:pt idx="17">
                  <c:v>0.50299914310197091</c:v>
                </c:pt>
                <c:pt idx="18">
                  <c:v>0.48818514007308161</c:v>
                </c:pt>
                <c:pt idx="20">
                  <c:v>0.49836850119643245</c:v>
                </c:pt>
                <c:pt idx="21">
                  <c:v>0.49688473520249221</c:v>
                </c:pt>
                <c:pt idx="22">
                  <c:v>0.49359129383313183</c:v>
                </c:pt>
                <c:pt idx="23">
                  <c:v>0.46677500902853014</c:v>
                </c:pt>
                <c:pt idx="24">
                  <c:v>0.42756710694503619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7-46B1-AF21-2F338BE8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4"/>
          <c:order val="3"/>
          <c:tx>
            <c:v>Nespracované potraviny    2020</c:v>
          </c:tx>
          <c:spPr>
            <a:solidFill>
              <a:schemeClr val="accent5">
                <a:lumMod val="40000"/>
                <a:lumOff val="60000"/>
                <a:alpha val="26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  <a:alpha val="2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A60-4346-A0A6-885181C1837B}"/>
              </c:ext>
            </c:extLst>
          </c:dPt>
          <c:cat>
            <c:strRef>
              <c:f>'Graf 9'!$M$7:$M$32</c:f>
              <c:strCache>
                <c:ptCount val="26"/>
                <c:pt idx="0">
                  <c:v>Fínsko</c:v>
                </c:pt>
                <c:pt idx="1">
                  <c:v>Rakúsko</c:v>
                </c:pt>
                <c:pt idx="2">
                  <c:v>Slovensko</c:v>
                </c:pt>
                <c:pt idx="3">
                  <c:v>Česko</c:v>
                </c:pt>
                <c:pt idx="4">
                  <c:v>Holandsko</c:v>
                </c:pt>
                <c:pt idx="5">
                  <c:v>Estónsko</c:v>
                </c:pt>
                <c:pt idx="6">
                  <c:v>Švédsko</c:v>
                </c:pt>
                <c:pt idx="7">
                  <c:v>Cyprus</c:v>
                </c:pt>
                <c:pt idx="8">
                  <c:v>Bulharsko</c:v>
                </c:pt>
                <c:pt idx="9">
                  <c:v>Maďarsko</c:v>
                </c:pt>
                <c:pt idx="10">
                  <c:v>Poľsko</c:v>
                </c:pt>
                <c:pt idx="11">
                  <c:v>Slovinsko</c:v>
                </c:pt>
                <c:pt idx="12">
                  <c:v>Belgicko</c:v>
                </c:pt>
                <c:pt idx="13">
                  <c:v>Dánsko</c:v>
                </c:pt>
                <c:pt idx="14">
                  <c:v>Írsko</c:v>
                </c:pt>
                <c:pt idx="15">
                  <c:v>Lotyšsko</c:v>
                </c:pt>
                <c:pt idx="16">
                  <c:v>Malta</c:v>
                </c:pt>
                <c:pt idx="17">
                  <c:v>Luxembursko</c:v>
                </c:pt>
                <c:pt idx="18">
                  <c:v>Litva</c:v>
                </c:pt>
                <c:pt idx="19">
                  <c:v>Rumunsko</c:v>
                </c:pt>
                <c:pt idx="20">
                  <c:v>Chorvátsko</c:v>
                </c:pt>
                <c:pt idx="21">
                  <c:v>Grécko</c:v>
                </c:pt>
                <c:pt idx="22">
                  <c:v>Francúzsko</c:v>
                </c:pt>
                <c:pt idx="23">
                  <c:v>Taliansko</c:v>
                </c:pt>
                <c:pt idx="24">
                  <c:v>Španielsko</c:v>
                </c:pt>
                <c:pt idx="25">
                  <c:v>Portugalsko</c:v>
                </c:pt>
              </c:strCache>
            </c:strRef>
          </c:cat>
          <c:val>
            <c:numRef>
              <c:f>'Graf 9'!$U$7:$U$31</c:f>
              <c:numCache>
                <c:formatCode>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D7-46B1-AF21-2F338BE8AC9C}"/>
            </c:ext>
          </c:extLst>
        </c:ser>
        <c:ser>
          <c:idx val="1"/>
          <c:order val="5"/>
          <c:tx>
            <c:v>Nepsracované potraviny 2015</c:v>
          </c:tx>
          <c:spPr>
            <a:solidFill>
              <a:schemeClr val="accent5">
                <a:lumMod val="75000"/>
                <a:alpha val="25000"/>
              </a:schemeClr>
            </a:solidFill>
            <a:ln w="25400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alpha val="25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4A7-41BC-B7C8-553E55127EB8}"/>
              </c:ext>
            </c:extLst>
          </c:dPt>
          <c:dPt>
            <c:idx val="6"/>
            <c:invertIfNegative val="0"/>
            <c:bubble3D val="0"/>
            <c:spPr>
              <a:noFill/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4A7-41BC-B7C8-553E55127EB8}"/>
              </c:ext>
            </c:extLst>
          </c:dPt>
          <c:dPt>
            <c:idx val="14"/>
            <c:invertIfNegative val="0"/>
            <c:bubble3D val="0"/>
            <c:spPr>
              <a:noFill/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4A7-41BC-B7C8-553E55127EB8}"/>
              </c:ext>
            </c:extLst>
          </c:dPt>
          <c:dPt>
            <c:idx val="19"/>
            <c:invertIfNegative val="0"/>
            <c:bubble3D val="0"/>
            <c:spPr>
              <a:noFill/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4A7-41BC-B7C8-553E55127EB8}"/>
              </c:ext>
            </c:extLst>
          </c:dPt>
          <c:dPt>
            <c:idx val="25"/>
            <c:invertIfNegative val="0"/>
            <c:bubble3D val="0"/>
            <c:spPr>
              <a:noFill/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4A7-41BC-B7C8-553E55127EB8}"/>
              </c:ext>
            </c:extLst>
          </c:dPt>
          <c:val>
            <c:numRef>
              <c:f>'Graf 9'!$Q$7:$Q$32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A7-41BC-B7C8-553E55127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252367"/>
        <c:axId val="638253615"/>
      </c:barChart>
      <c:lineChart>
        <c:grouping val="standard"/>
        <c:varyColors val="0"/>
        <c:ser>
          <c:idx val="2"/>
          <c:order val="1"/>
          <c:tx>
            <c:v>Sezónne potraviny 2015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'Graf 9'!$M$7:$M$32</c:f>
              <c:strCache>
                <c:ptCount val="26"/>
                <c:pt idx="0">
                  <c:v>Fínsko</c:v>
                </c:pt>
                <c:pt idx="1">
                  <c:v>Rakúsko</c:v>
                </c:pt>
                <c:pt idx="2">
                  <c:v>Slovensko</c:v>
                </c:pt>
                <c:pt idx="3">
                  <c:v>Česko</c:v>
                </c:pt>
                <c:pt idx="4">
                  <c:v>Holandsko</c:v>
                </c:pt>
                <c:pt idx="5">
                  <c:v>Estónsko</c:v>
                </c:pt>
                <c:pt idx="6">
                  <c:v>Švédsko</c:v>
                </c:pt>
                <c:pt idx="7">
                  <c:v>Cyprus</c:v>
                </c:pt>
                <c:pt idx="8">
                  <c:v>Bulharsko</c:v>
                </c:pt>
                <c:pt idx="9">
                  <c:v>Maďarsko</c:v>
                </c:pt>
                <c:pt idx="10">
                  <c:v>Poľsko</c:v>
                </c:pt>
                <c:pt idx="11">
                  <c:v>Slovinsko</c:v>
                </c:pt>
                <c:pt idx="12">
                  <c:v>Belgicko</c:v>
                </c:pt>
                <c:pt idx="13">
                  <c:v>Dánsko</c:v>
                </c:pt>
                <c:pt idx="14">
                  <c:v>Írsko</c:v>
                </c:pt>
                <c:pt idx="15">
                  <c:v>Lotyšsko</c:v>
                </c:pt>
                <c:pt idx="16">
                  <c:v>Malta</c:v>
                </c:pt>
                <c:pt idx="17">
                  <c:v>Luxembursko</c:v>
                </c:pt>
                <c:pt idx="18">
                  <c:v>Litva</c:v>
                </c:pt>
                <c:pt idx="19">
                  <c:v>Rumunsko</c:v>
                </c:pt>
                <c:pt idx="20">
                  <c:v>Chorvátsko</c:v>
                </c:pt>
                <c:pt idx="21">
                  <c:v>Grécko</c:v>
                </c:pt>
                <c:pt idx="22">
                  <c:v>Francúzsko</c:v>
                </c:pt>
                <c:pt idx="23">
                  <c:v>Taliansko</c:v>
                </c:pt>
                <c:pt idx="24">
                  <c:v>Španielsko</c:v>
                </c:pt>
                <c:pt idx="25">
                  <c:v>Portugalsko</c:v>
                </c:pt>
              </c:strCache>
            </c:strRef>
          </c:cat>
          <c:val>
            <c:numRef>
              <c:f>'Graf 9'!$P$7:$P$32</c:f>
              <c:numCache>
                <c:formatCode>0.0%</c:formatCode>
                <c:ptCount val="26"/>
                <c:pt idx="0">
                  <c:v>0.22173913043478261</c:v>
                </c:pt>
                <c:pt idx="1">
                  <c:v>0.20413182488932613</c:v>
                </c:pt>
                <c:pt idx="2">
                  <c:v>0.18900982213963366</c:v>
                </c:pt>
                <c:pt idx="3">
                  <c:v>0.17893081761006288</c:v>
                </c:pt>
                <c:pt idx="4">
                  <c:v>0.25744865490309515</c:v>
                </c:pt>
                <c:pt idx="5">
                  <c:v>0.23307134220072551</c:v>
                </c:pt>
                <c:pt idx="6">
                  <c:v>0.25058236272878537</c:v>
                </c:pt>
                <c:pt idx="7">
                  <c:v>0.25829428303655105</c:v>
                </c:pt>
                <c:pt idx="8">
                  <c:v>0.24085182963407317</c:v>
                </c:pt>
                <c:pt idx="9">
                  <c:v>0.1801007556675063</c:v>
                </c:pt>
                <c:pt idx="10">
                  <c:v>0.20241769547325103</c:v>
                </c:pt>
                <c:pt idx="11">
                  <c:v>0.2421476510067114</c:v>
                </c:pt>
                <c:pt idx="12">
                  <c:v>0.23123190020049009</c:v>
                </c:pt>
                <c:pt idx="13">
                  <c:v>0.25421853388658366</c:v>
                </c:pt>
                <c:pt idx="14">
                  <c:v>0.2416452442159383</c:v>
                </c:pt>
                <c:pt idx="15">
                  <c:v>0.25</c:v>
                </c:pt>
                <c:pt idx="16">
                  <c:v>0.26416122004357301</c:v>
                </c:pt>
                <c:pt idx="17">
                  <c:v>0.2561144439317028</c:v>
                </c:pt>
                <c:pt idx="18">
                  <c:v>0.22476717845456834</c:v>
                </c:pt>
                <c:pt idx="19">
                  <c:v>0.2308362369337979</c:v>
                </c:pt>
                <c:pt idx="20">
                  <c:v>0.21427098370798103</c:v>
                </c:pt>
                <c:pt idx="21">
                  <c:v>0.26910372164721424</c:v>
                </c:pt>
                <c:pt idx="22">
                  <c:v>0.28463535520415389</c:v>
                </c:pt>
                <c:pt idx="23">
                  <c:v>0.30714015867019268</c:v>
                </c:pt>
                <c:pt idx="24">
                  <c:v>0.31449307235539914</c:v>
                </c:pt>
                <c:pt idx="25">
                  <c:v>0.33670886075949369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D7-46B1-AF21-2F338BE8AC9C}"/>
            </c:ext>
          </c:extLst>
        </c:ser>
        <c:ser>
          <c:idx val="5"/>
          <c:order val="4"/>
          <c:tx>
            <c:v>Sezónne potraviny 2020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6"/>
            <c:marker>
              <c:symbol val="dash"/>
              <c:size val="10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A7-41BC-B7C8-553E55127EB8}"/>
              </c:ext>
            </c:extLst>
          </c:dPt>
          <c:dPt>
            <c:idx val="14"/>
            <c:marker>
              <c:symbol val="dash"/>
              <c:size val="10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A7-41BC-B7C8-553E55127EB8}"/>
              </c:ext>
            </c:extLst>
          </c:dPt>
          <c:dPt>
            <c:idx val="19"/>
            <c:marker>
              <c:symbol val="dash"/>
              <c:size val="10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A7-41BC-B7C8-553E55127EB8}"/>
              </c:ext>
            </c:extLst>
          </c:dPt>
          <c:cat>
            <c:strRef>
              <c:f>'Graf 9'!$M$7:$M$32</c:f>
              <c:strCache>
                <c:ptCount val="26"/>
                <c:pt idx="0">
                  <c:v>Fínsko</c:v>
                </c:pt>
                <c:pt idx="1">
                  <c:v>Rakúsko</c:v>
                </c:pt>
                <c:pt idx="2">
                  <c:v>Slovensko</c:v>
                </c:pt>
                <c:pt idx="3">
                  <c:v>Česko</c:v>
                </c:pt>
                <c:pt idx="4">
                  <c:v>Holandsko</c:v>
                </c:pt>
                <c:pt idx="5">
                  <c:v>Estónsko</c:v>
                </c:pt>
                <c:pt idx="6">
                  <c:v>Švédsko</c:v>
                </c:pt>
                <c:pt idx="7">
                  <c:v>Cyprus</c:v>
                </c:pt>
                <c:pt idx="8">
                  <c:v>Bulharsko</c:v>
                </c:pt>
                <c:pt idx="9">
                  <c:v>Maďarsko</c:v>
                </c:pt>
                <c:pt idx="10">
                  <c:v>Poľsko</c:v>
                </c:pt>
                <c:pt idx="11">
                  <c:v>Slovinsko</c:v>
                </c:pt>
                <c:pt idx="12">
                  <c:v>Belgicko</c:v>
                </c:pt>
                <c:pt idx="13">
                  <c:v>Dánsko</c:v>
                </c:pt>
                <c:pt idx="14">
                  <c:v>Írsko</c:v>
                </c:pt>
                <c:pt idx="15">
                  <c:v>Lotyšsko</c:v>
                </c:pt>
                <c:pt idx="16">
                  <c:v>Malta</c:v>
                </c:pt>
                <c:pt idx="17">
                  <c:v>Luxembursko</c:v>
                </c:pt>
                <c:pt idx="18">
                  <c:v>Litva</c:v>
                </c:pt>
                <c:pt idx="19">
                  <c:v>Rumunsko</c:v>
                </c:pt>
                <c:pt idx="20">
                  <c:v>Chorvátsko</c:v>
                </c:pt>
                <c:pt idx="21">
                  <c:v>Grécko</c:v>
                </c:pt>
                <c:pt idx="22">
                  <c:v>Francúzsko</c:v>
                </c:pt>
                <c:pt idx="23">
                  <c:v>Taliansko</c:v>
                </c:pt>
                <c:pt idx="24">
                  <c:v>Španielsko</c:v>
                </c:pt>
                <c:pt idx="25">
                  <c:v>Portugalsko</c:v>
                </c:pt>
              </c:strCache>
            </c:strRef>
          </c:cat>
          <c:val>
            <c:numRef>
              <c:f>'Graf 9'!$T$7:$T$31</c:f>
              <c:numCache>
                <c:formatCode>0.0%</c:formatCode>
                <c:ptCount val="25"/>
                <c:pt idx="0">
                  <c:v>0.27708179808400885</c:v>
                </c:pt>
                <c:pt idx="1">
                  <c:v>0.22863299018434283</c:v>
                </c:pt>
                <c:pt idx="2">
                  <c:v>0.21815889029003782</c:v>
                </c:pt>
                <c:pt idx="3">
                  <c:v>0.19509444601071327</c:v>
                </c:pt>
                <c:pt idx="4">
                  <c:v>0.2857142857142857</c:v>
                </c:pt>
                <c:pt idx="5">
                  <c:v>0.24960605105578318</c:v>
                </c:pt>
                <c:pt idx="7">
                  <c:v>0.25839188134270102</c:v>
                </c:pt>
                <c:pt idx="8">
                  <c:v>0.23949320148331274</c:v>
                </c:pt>
                <c:pt idx="9">
                  <c:v>0.20173475097929491</c:v>
                </c:pt>
                <c:pt idx="10">
                  <c:v>0.23056933616820222</c:v>
                </c:pt>
                <c:pt idx="11">
                  <c:v>0.23609946912545404</c:v>
                </c:pt>
                <c:pt idx="12">
                  <c:v>0.27330077330077329</c:v>
                </c:pt>
                <c:pt idx="13">
                  <c:v>0.25501739363125503</c:v>
                </c:pt>
                <c:pt idx="15">
                  <c:v>0.25390279823269513</c:v>
                </c:pt>
                <c:pt idx="16">
                  <c:v>0.26411136536994662</c:v>
                </c:pt>
                <c:pt idx="17">
                  <c:v>0.29327335047129394</c:v>
                </c:pt>
                <c:pt idx="18">
                  <c:v>0.29232643118148599</c:v>
                </c:pt>
                <c:pt idx="20">
                  <c:v>0.22123123776375897</c:v>
                </c:pt>
                <c:pt idx="21">
                  <c:v>0.28971962616822428</c:v>
                </c:pt>
                <c:pt idx="22">
                  <c:v>0.28464328899637242</c:v>
                </c:pt>
                <c:pt idx="23">
                  <c:v>0.31581798483206935</c:v>
                </c:pt>
                <c:pt idx="24">
                  <c:v>0.34022155943757987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D7-46B1-AF21-2F338BE8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shade val="47000"/>
                      </a:schemeClr>
                    </a:solidFill>
                    <a:ln w="9525">
                      <a:solidFill>
                        <a:schemeClr val="accent5">
                          <a:shade val="47000"/>
                        </a:schemeClr>
                      </a:solidFill>
                    </a:ln>
                    <a:effectLst/>
                  </c:spPr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7-24A7-41BC-B7C8-553E55127EB8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294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00"/>
        <c:noMultiLvlLbl val="0"/>
      </c:catAx>
      <c:valAx>
        <c:axId val="135945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0.2"/>
      </c:valAx>
      <c:valAx>
        <c:axId val="638253615"/>
        <c:scaling>
          <c:orientation val="minMax"/>
          <c:max val="1"/>
        </c:scaling>
        <c:delete val="1"/>
        <c:axPos val="r"/>
        <c:numFmt formatCode="0%" sourceLinked="0"/>
        <c:majorTickMark val="out"/>
        <c:minorTickMark val="none"/>
        <c:tickLblPos val="nextTo"/>
        <c:crossAx val="638252367"/>
        <c:crosses val="max"/>
        <c:crossBetween val="between"/>
      </c:valAx>
      <c:catAx>
        <c:axId val="63825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253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911041666666664"/>
          <c:y val="3.362534722222222E-2"/>
          <c:w val="0.15475814304753133"/>
          <c:h val="0.935022569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429837515892925E-2"/>
          <c:y val="5.0925925925925923E-2"/>
          <c:w val="0.74468194444444447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2'!$M$125:$N$125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2'!$O$125:$W$125</c:f>
              <c:numCache>
                <c:formatCode>_("€"* #,##0.00_);_("€"* \(#,##0.00\);_("€"* "-"??_);_(@_)</c:formatCode>
                <c:ptCount val="9"/>
                <c:pt idx="0">
                  <c:v>60.94</c:v>
                </c:pt>
                <c:pt idx="1">
                  <c:v>75.400000000000006</c:v>
                </c:pt>
                <c:pt idx="2">
                  <c:v>71.55</c:v>
                </c:pt>
                <c:pt idx="3">
                  <c:v>81.75</c:v>
                </c:pt>
                <c:pt idx="4">
                  <c:v>85.16</c:v>
                </c:pt>
                <c:pt idx="5">
                  <c:v>75.34</c:v>
                </c:pt>
                <c:pt idx="6">
                  <c:v>78.430000000000007</c:v>
                </c:pt>
                <c:pt idx="7">
                  <c:v>80</c:v>
                </c:pt>
                <c:pt idx="8">
                  <c:v>98.45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3-40BF-8BE8-5F57312EC80E}"/>
            </c:ext>
          </c:extLst>
        </c:ser>
        <c:ser>
          <c:idx val="4"/>
          <c:order val="6"/>
          <c:tx>
            <c:strRef>
              <c:f>'Príloha 2'!$M$123:$N$123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2'!$O$123:$W$123</c:f>
              <c:numCache>
                <c:formatCode>_("€"* #,##0.00_);_("€"* \(#,##0.00\);_("€"* "-"??_);_(@_)</c:formatCode>
                <c:ptCount val="9"/>
                <c:pt idx="0">
                  <c:v>26.28</c:v>
                </c:pt>
                <c:pt idx="1">
                  <c:v>31.32</c:v>
                </c:pt>
                <c:pt idx="2">
                  <c:v>26.95</c:v>
                </c:pt>
                <c:pt idx="3">
                  <c:v>29.41</c:v>
                </c:pt>
                <c:pt idx="4">
                  <c:v>35.590000000000003</c:v>
                </c:pt>
                <c:pt idx="5">
                  <c:v>34.659999999999997</c:v>
                </c:pt>
                <c:pt idx="6">
                  <c:v>33.69</c:v>
                </c:pt>
                <c:pt idx="7">
                  <c:v>36.33</c:v>
                </c:pt>
                <c:pt idx="8">
                  <c:v>51.48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3-40BF-8BE8-5F57312EC80E}"/>
            </c:ext>
          </c:extLst>
        </c:ser>
        <c:ser>
          <c:idx val="5"/>
          <c:order val="7"/>
          <c:tx>
            <c:strRef>
              <c:f>'Príloha 2'!$M$124:$N$124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2'!$O$124:$W$124</c:f>
              <c:numCache>
                <c:formatCode>_("€"* #,##0.00_);_("€"* \(#,##0.00\);_("€"* "-"??_);_(@_)</c:formatCode>
                <c:ptCount val="9"/>
                <c:pt idx="0">
                  <c:v>13.81</c:v>
                </c:pt>
                <c:pt idx="1">
                  <c:v>13.09</c:v>
                </c:pt>
                <c:pt idx="2">
                  <c:v>6.3</c:v>
                </c:pt>
                <c:pt idx="3">
                  <c:v>15.56</c:v>
                </c:pt>
                <c:pt idx="4">
                  <c:v>19.32</c:v>
                </c:pt>
                <c:pt idx="5">
                  <c:v>16.2</c:v>
                </c:pt>
                <c:pt idx="6">
                  <c:v>13.58</c:v>
                </c:pt>
                <c:pt idx="7">
                  <c:v>20.260000000000002</c:v>
                </c:pt>
                <c:pt idx="8">
                  <c:v>27.43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3-40BF-8BE8-5F57312E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2'!$M$119:$N$119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2'!$O$119:$R$119</c:f>
              <c:numCache>
                <c:formatCode>_("€"* #,##0.00_);_("€"* \(#,##0.00\);_("€"* "-"??_);_(@_)</c:formatCode>
                <c:ptCount val="4"/>
                <c:pt idx="0">
                  <c:v>19.760000000000002</c:v>
                </c:pt>
                <c:pt idx="1">
                  <c:v>22.73</c:v>
                </c:pt>
                <c:pt idx="2">
                  <c:v>14.05</c:v>
                </c:pt>
                <c:pt idx="3">
                  <c:v>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463-40BF-8BE8-5F57312EC80E}"/>
            </c:ext>
          </c:extLst>
        </c:ser>
        <c:ser>
          <c:idx val="1"/>
          <c:order val="1"/>
          <c:tx>
            <c:strRef>
              <c:f>'Príloha 2'!$M$120:$N$120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2'!$O$120:$W$120</c:f>
              <c:numCache>
                <c:formatCode>_("€"* #,##0.00_);_("€"* \(#,##0.00\);_("€"* "-"??_);_(@_)</c:formatCode>
                <c:ptCount val="9"/>
                <c:pt idx="0">
                  <c:v>24.16</c:v>
                </c:pt>
                <c:pt idx="1">
                  <c:v>28.85</c:v>
                </c:pt>
                <c:pt idx="2">
                  <c:v>21.46</c:v>
                </c:pt>
                <c:pt idx="3">
                  <c:v>29.91</c:v>
                </c:pt>
                <c:pt idx="4">
                  <c:v>43.71</c:v>
                </c:pt>
                <c:pt idx="5">
                  <c:v>28.31</c:v>
                </c:pt>
                <c:pt idx="6">
                  <c:v>27.69</c:v>
                </c:pt>
                <c:pt idx="7">
                  <c:v>35.25</c:v>
                </c:pt>
                <c:pt idx="8">
                  <c:v>56.12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463-40BF-8BE8-5F57312EC80E}"/>
            </c:ext>
          </c:extLst>
        </c:ser>
        <c:ser>
          <c:idx val="2"/>
          <c:order val="2"/>
          <c:tx>
            <c:strRef>
              <c:f>'Príloha 2'!$M$121:$N$121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2'!$O$121:$W$121</c:f>
              <c:numCache>
                <c:formatCode>_("€"* #,##0.00_);_("€"* \(#,##0.00\);_("€"* "-"??_);_(@_)</c:formatCode>
                <c:ptCount val="9"/>
                <c:pt idx="0">
                  <c:v>23.03</c:v>
                </c:pt>
                <c:pt idx="1">
                  <c:v>20.190000000000001</c:v>
                </c:pt>
                <c:pt idx="2">
                  <c:v>19.78</c:v>
                </c:pt>
                <c:pt idx="3">
                  <c:v>28.07</c:v>
                </c:pt>
                <c:pt idx="4">
                  <c:v>39.82</c:v>
                </c:pt>
                <c:pt idx="5">
                  <c:v>27.78</c:v>
                </c:pt>
                <c:pt idx="6">
                  <c:v>27.85</c:v>
                </c:pt>
                <c:pt idx="7">
                  <c:v>34.9</c:v>
                </c:pt>
                <c:pt idx="8">
                  <c:v>55.73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463-40BF-8BE8-5F57312EC80E}"/>
            </c:ext>
          </c:extLst>
        </c:ser>
        <c:ser>
          <c:idx val="3"/>
          <c:order val="3"/>
          <c:tx>
            <c:strRef>
              <c:f>'Príloha 2'!$M$122:$N$122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2'!$O$122:$W$122</c:f>
              <c:numCache>
                <c:formatCode>_("€"* #,##0.00_);_("€"* \(#,##0.00\);_("€"* "-"??_);_(@_)</c:formatCode>
                <c:ptCount val="9"/>
                <c:pt idx="0">
                  <c:v>22.29</c:v>
                </c:pt>
                <c:pt idx="1">
                  <c:v>19.579999999999998</c:v>
                </c:pt>
                <c:pt idx="2">
                  <c:v>15.13</c:v>
                </c:pt>
                <c:pt idx="3">
                  <c:v>25.16</c:v>
                </c:pt>
                <c:pt idx="4">
                  <c:v>37.29</c:v>
                </c:pt>
                <c:pt idx="5">
                  <c:v>22.44</c:v>
                </c:pt>
                <c:pt idx="6">
                  <c:v>21.6</c:v>
                </c:pt>
                <c:pt idx="7">
                  <c:v>33.57</c:v>
                </c:pt>
                <c:pt idx="8">
                  <c:v>50.12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463-40BF-8BE8-5F57312EC80E}"/>
            </c:ext>
          </c:extLst>
        </c:ser>
        <c:ser>
          <c:idx val="9"/>
          <c:order val="4"/>
          <c:tx>
            <c:strRef>
              <c:f>'Príloha 2'!$M$123:$N$123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2'!$O$123:$W$123</c:f>
              <c:numCache>
                <c:formatCode>_("€"* #,##0.00_);_("€"* \(#,##0.00\);_("€"* "-"??_);_(@_)</c:formatCode>
                <c:ptCount val="9"/>
                <c:pt idx="0">
                  <c:v>26.28</c:v>
                </c:pt>
                <c:pt idx="1">
                  <c:v>31.32</c:v>
                </c:pt>
                <c:pt idx="2">
                  <c:v>26.95</c:v>
                </c:pt>
                <c:pt idx="3">
                  <c:v>29.41</c:v>
                </c:pt>
                <c:pt idx="4">
                  <c:v>35.590000000000003</c:v>
                </c:pt>
                <c:pt idx="5">
                  <c:v>34.659999999999997</c:v>
                </c:pt>
                <c:pt idx="6">
                  <c:v>33.69</c:v>
                </c:pt>
                <c:pt idx="7">
                  <c:v>36.33</c:v>
                </c:pt>
                <c:pt idx="8">
                  <c:v>51.48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463-40BF-8BE8-5F57312EC80E}"/>
            </c:ext>
          </c:extLst>
        </c:ser>
        <c:ser>
          <c:idx val="7"/>
          <c:order val="8"/>
          <c:tx>
            <c:strRef>
              <c:f>'Príloha 2'!$M$124:$N$124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2'!$O$124:$W$124</c:f>
              <c:numCache>
                <c:formatCode>_("€"* #,##0.00_);_("€"* \(#,##0.00\);_("€"* "-"??_);_(@_)</c:formatCode>
                <c:ptCount val="9"/>
                <c:pt idx="0">
                  <c:v>13.81</c:v>
                </c:pt>
                <c:pt idx="1">
                  <c:v>13.09</c:v>
                </c:pt>
                <c:pt idx="2">
                  <c:v>6.3</c:v>
                </c:pt>
                <c:pt idx="3">
                  <c:v>15.56</c:v>
                </c:pt>
                <c:pt idx="4">
                  <c:v>19.32</c:v>
                </c:pt>
                <c:pt idx="5">
                  <c:v>16.2</c:v>
                </c:pt>
                <c:pt idx="6">
                  <c:v>13.58</c:v>
                </c:pt>
                <c:pt idx="7">
                  <c:v>20.260000000000002</c:v>
                </c:pt>
                <c:pt idx="8">
                  <c:v>27.43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463-40BF-8BE8-5F57312EC80E}"/>
            </c:ext>
          </c:extLst>
        </c:ser>
        <c:ser>
          <c:idx val="8"/>
          <c:order val="9"/>
          <c:tx>
            <c:strRef>
              <c:f>'Príloha 2'!$M$125:$N$125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2'!$O$125:$W$125</c:f>
              <c:numCache>
                <c:formatCode>_("€"* #,##0.00_);_("€"* \(#,##0.00\);_("€"* "-"??_);_(@_)</c:formatCode>
                <c:ptCount val="9"/>
                <c:pt idx="0">
                  <c:v>60.94</c:v>
                </c:pt>
                <c:pt idx="1">
                  <c:v>75.400000000000006</c:v>
                </c:pt>
                <c:pt idx="2">
                  <c:v>71.55</c:v>
                </c:pt>
                <c:pt idx="3">
                  <c:v>81.75</c:v>
                </c:pt>
                <c:pt idx="4">
                  <c:v>85.16</c:v>
                </c:pt>
                <c:pt idx="5">
                  <c:v>75.34</c:v>
                </c:pt>
                <c:pt idx="6">
                  <c:v>78.430000000000007</c:v>
                </c:pt>
                <c:pt idx="7">
                  <c:v>80</c:v>
                </c:pt>
                <c:pt idx="8">
                  <c:v>98.45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463-40BF-8BE8-5F57312EC80E}"/>
            </c:ext>
          </c:extLst>
        </c:ser>
        <c:ser>
          <c:idx val="10"/>
          <c:order val="10"/>
          <c:tx>
            <c:strRef>
              <c:f>'Príloha 2'!$M$126:$N$126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2'!$O$118:$W$118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2'!$O$126:$W$126</c:f>
              <c:numCache>
                <c:formatCode>_("€"* #,##0.00_);_("€"* \(#,##0.00\);_("€"* "-"??_);_(@_)</c:formatCode>
                <c:ptCount val="9"/>
                <c:pt idx="0">
                  <c:v>23.37</c:v>
                </c:pt>
                <c:pt idx="1">
                  <c:v>22.77</c:v>
                </c:pt>
                <c:pt idx="2">
                  <c:v>21.46</c:v>
                </c:pt>
                <c:pt idx="3">
                  <c:v>27.98</c:v>
                </c:pt>
                <c:pt idx="4">
                  <c:v>36.44</c:v>
                </c:pt>
                <c:pt idx="5">
                  <c:v>27.89</c:v>
                </c:pt>
                <c:pt idx="6">
                  <c:v>30.11</c:v>
                </c:pt>
                <c:pt idx="7">
                  <c:v>35.629999999999995</c:v>
                </c:pt>
                <c:pt idx="8">
                  <c:v>51.48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463-40BF-8BE8-5F57312E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670260416666664"/>
          <c:y val="2.5609722222222221E-2"/>
          <c:w val="0.15888767361111109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611635049086357E-2"/>
          <c:y val="5.0925925925925923E-2"/>
          <c:w val="0.74687013888888887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2'!$M$143:$N$143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2'!$O$143:$W$143</c:f>
              <c:numCache>
                <c:formatCode>_("€"* #,##0.00_);_("€"* \(#,##0.00\);_("€"* "-"??_);_(@_)</c:formatCode>
                <c:ptCount val="9"/>
                <c:pt idx="0">
                  <c:v>22.3</c:v>
                </c:pt>
                <c:pt idx="1">
                  <c:v>20.100000000000001</c:v>
                </c:pt>
                <c:pt idx="2">
                  <c:v>18.84</c:v>
                </c:pt>
                <c:pt idx="3">
                  <c:v>19.98</c:v>
                </c:pt>
                <c:pt idx="4">
                  <c:v>20.72</c:v>
                </c:pt>
                <c:pt idx="5">
                  <c:v>20.05</c:v>
                </c:pt>
                <c:pt idx="6">
                  <c:v>24.92</c:v>
                </c:pt>
                <c:pt idx="7">
                  <c:v>38.83</c:v>
                </c:pt>
                <c:pt idx="8">
                  <c:v>26.92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1-4B65-B2BC-9CCE3A639152}"/>
            </c:ext>
          </c:extLst>
        </c:ser>
        <c:ser>
          <c:idx val="4"/>
          <c:order val="6"/>
          <c:tx>
            <c:strRef>
              <c:f>'Príloha 2'!$M$141:$N$141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2'!$O$141:$W$141</c:f>
              <c:numCache>
                <c:formatCode>_("€"* #,##0.00_);_("€"* \(#,##0.00\);_("€"* "-"??_);_(@_)</c:formatCode>
                <c:ptCount val="9"/>
                <c:pt idx="0">
                  <c:v>14.63</c:v>
                </c:pt>
                <c:pt idx="1">
                  <c:v>12.29</c:v>
                </c:pt>
                <c:pt idx="2">
                  <c:v>13.98</c:v>
                </c:pt>
                <c:pt idx="3">
                  <c:v>15.12</c:v>
                </c:pt>
                <c:pt idx="4">
                  <c:v>15.31</c:v>
                </c:pt>
                <c:pt idx="5">
                  <c:v>14.78</c:v>
                </c:pt>
                <c:pt idx="6">
                  <c:v>18.52</c:v>
                </c:pt>
                <c:pt idx="7">
                  <c:v>29.86</c:v>
                </c:pt>
                <c:pt idx="8">
                  <c:v>19.18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1-4B65-B2BC-9CCE3A639152}"/>
            </c:ext>
          </c:extLst>
        </c:ser>
        <c:ser>
          <c:idx val="5"/>
          <c:order val="7"/>
          <c:tx>
            <c:strRef>
              <c:f>'Príloha 2'!$M$142:$N$142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2'!$O$142:$W$142</c:f>
              <c:numCache>
                <c:formatCode>_("€"* #,##0.00_);_("€"* \(#,##0.00\);_("€"* "-"??_);_(@_)</c:formatCode>
                <c:ptCount val="9"/>
                <c:pt idx="0">
                  <c:v>13.72</c:v>
                </c:pt>
                <c:pt idx="1">
                  <c:v>11.55</c:v>
                </c:pt>
                <c:pt idx="2">
                  <c:v>13.88</c:v>
                </c:pt>
                <c:pt idx="3">
                  <c:v>14.61</c:v>
                </c:pt>
                <c:pt idx="4">
                  <c:v>13.91</c:v>
                </c:pt>
                <c:pt idx="5">
                  <c:v>13.94</c:v>
                </c:pt>
                <c:pt idx="6">
                  <c:v>18.149999999999999</c:v>
                </c:pt>
                <c:pt idx="7">
                  <c:v>26.93</c:v>
                </c:pt>
                <c:pt idx="8">
                  <c:v>16.239999999999998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1-4B65-B2BC-9CCE3A63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2'!$M$137:$N$137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2'!$O$137:$W$137</c:f>
              <c:numCache>
                <c:formatCode>_("€"* #,##0.00_);_("€"* \(#,##0.00\);_("€"* "-"??_);_(@_)</c:formatCode>
                <c:ptCount val="9"/>
                <c:pt idx="0">
                  <c:v>13.72</c:v>
                </c:pt>
                <c:pt idx="1">
                  <c:v>11.55</c:v>
                </c:pt>
                <c:pt idx="2">
                  <c:v>14.46</c:v>
                </c:pt>
                <c:pt idx="3">
                  <c:v>15.41</c:v>
                </c:pt>
                <c:pt idx="4">
                  <c:v>14.63</c:v>
                </c:pt>
                <c:pt idx="5">
                  <c:v>14.88</c:v>
                </c:pt>
                <c:pt idx="6">
                  <c:v>22.65</c:v>
                </c:pt>
                <c:pt idx="7">
                  <c:v>28.05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B01-4B65-B2BC-9CCE3A639152}"/>
            </c:ext>
          </c:extLst>
        </c:ser>
        <c:ser>
          <c:idx val="1"/>
          <c:order val="1"/>
          <c:tx>
            <c:strRef>
              <c:f>'Príloha 2'!$M$138:$N$138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2'!$O$138:$W$138</c:f>
              <c:numCache>
                <c:formatCode>_("€"* #,##0.00_);_("€"* \(#,##0.00\);_("€"* "-"??_);_(@_)</c:formatCode>
                <c:ptCount val="9"/>
                <c:pt idx="0">
                  <c:v>15.84</c:v>
                </c:pt>
                <c:pt idx="1">
                  <c:v>13.69</c:v>
                </c:pt>
                <c:pt idx="2">
                  <c:v>14.51</c:v>
                </c:pt>
                <c:pt idx="3">
                  <c:v>15.99</c:v>
                </c:pt>
                <c:pt idx="4">
                  <c:v>16.95</c:v>
                </c:pt>
                <c:pt idx="5">
                  <c:v>15.76</c:v>
                </c:pt>
                <c:pt idx="6">
                  <c:v>19.579999999999998</c:v>
                </c:pt>
                <c:pt idx="7">
                  <c:v>30.98</c:v>
                </c:pt>
                <c:pt idx="8">
                  <c:v>24.29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B01-4B65-B2BC-9CCE3A639152}"/>
            </c:ext>
          </c:extLst>
        </c:ser>
        <c:ser>
          <c:idx val="2"/>
          <c:order val="2"/>
          <c:tx>
            <c:strRef>
              <c:f>'Príloha 2'!$M$139:$N$139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2'!$O$139:$W$139</c:f>
              <c:numCache>
                <c:formatCode>_("€"* #,##0.00_);_("€"* \(#,##0.00\);_("€"* "-"??_);_(@_)</c:formatCode>
                <c:ptCount val="9"/>
                <c:pt idx="0">
                  <c:v>15.58</c:v>
                </c:pt>
                <c:pt idx="1">
                  <c:v>12.77</c:v>
                </c:pt>
                <c:pt idx="2">
                  <c:v>14.02</c:v>
                </c:pt>
                <c:pt idx="3">
                  <c:v>15.27</c:v>
                </c:pt>
                <c:pt idx="4">
                  <c:v>15.47</c:v>
                </c:pt>
                <c:pt idx="5">
                  <c:v>15.35</c:v>
                </c:pt>
                <c:pt idx="6">
                  <c:v>19.989999999999998</c:v>
                </c:pt>
                <c:pt idx="7">
                  <c:v>32.39</c:v>
                </c:pt>
                <c:pt idx="8">
                  <c:v>20.13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B01-4B65-B2BC-9CCE3A639152}"/>
            </c:ext>
          </c:extLst>
        </c:ser>
        <c:ser>
          <c:idx val="3"/>
          <c:order val="3"/>
          <c:tx>
            <c:strRef>
              <c:f>'Príloha 2'!$M$140:$N$140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2'!$O$140:$W$140</c:f>
              <c:numCache>
                <c:formatCode>_("€"* #,##0.00_);_("€"* \(#,##0.00\);_("€"* "-"??_);_(@_)</c:formatCode>
                <c:ptCount val="9"/>
                <c:pt idx="0">
                  <c:v>16</c:v>
                </c:pt>
                <c:pt idx="1">
                  <c:v>14.23</c:v>
                </c:pt>
                <c:pt idx="2">
                  <c:v>15.62</c:v>
                </c:pt>
                <c:pt idx="3">
                  <c:v>17.04</c:v>
                </c:pt>
                <c:pt idx="4">
                  <c:v>16.809999999999999</c:v>
                </c:pt>
                <c:pt idx="5">
                  <c:v>16.850000000000001</c:v>
                </c:pt>
                <c:pt idx="6">
                  <c:v>21.2</c:v>
                </c:pt>
                <c:pt idx="7">
                  <c:v>32.44</c:v>
                </c:pt>
                <c:pt idx="8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B01-4B65-B2BC-9CCE3A639152}"/>
            </c:ext>
          </c:extLst>
        </c:ser>
        <c:ser>
          <c:idx val="9"/>
          <c:order val="4"/>
          <c:tx>
            <c:strRef>
              <c:f>'Príloha 2'!$M$141:$N$141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2'!$O$141:$W$141</c:f>
              <c:numCache>
                <c:formatCode>_("€"* #,##0.00_);_("€"* \(#,##0.00\);_("€"* "-"??_);_(@_)</c:formatCode>
                <c:ptCount val="9"/>
                <c:pt idx="0">
                  <c:v>14.63</c:v>
                </c:pt>
                <c:pt idx="1">
                  <c:v>12.29</c:v>
                </c:pt>
                <c:pt idx="2">
                  <c:v>13.98</c:v>
                </c:pt>
                <c:pt idx="3">
                  <c:v>15.12</c:v>
                </c:pt>
                <c:pt idx="4">
                  <c:v>15.31</c:v>
                </c:pt>
                <c:pt idx="5">
                  <c:v>14.78</c:v>
                </c:pt>
                <c:pt idx="6">
                  <c:v>18.52</c:v>
                </c:pt>
                <c:pt idx="7">
                  <c:v>29.86</c:v>
                </c:pt>
                <c:pt idx="8">
                  <c:v>19.18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B01-4B65-B2BC-9CCE3A639152}"/>
            </c:ext>
          </c:extLst>
        </c:ser>
        <c:ser>
          <c:idx val="7"/>
          <c:order val="8"/>
          <c:tx>
            <c:strRef>
              <c:f>'Príloha 2'!$M$142:$N$142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2'!$O$142:$W$142</c:f>
              <c:numCache>
                <c:formatCode>_("€"* #,##0.00_);_("€"* \(#,##0.00\);_("€"* "-"??_);_(@_)</c:formatCode>
                <c:ptCount val="9"/>
                <c:pt idx="0">
                  <c:v>13.72</c:v>
                </c:pt>
                <c:pt idx="1">
                  <c:v>11.55</c:v>
                </c:pt>
                <c:pt idx="2">
                  <c:v>13.88</c:v>
                </c:pt>
                <c:pt idx="3">
                  <c:v>14.61</c:v>
                </c:pt>
                <c:pt idx="4">
                  <c:v>13.91</c:v>
                </c:pt>
                <c:pt idx="5">
                  <c:v>13.94</c:v>
                </c:pt>
                <c:pt idx="6">
                  <c:v>18.149999999999999</c:v>
                </c:pt>
                <c:pt idx="7">
                  <c:v>26.93</c:v>
                </c:pt>
                <c:pt idx="8">
                  <c:v>16.239999999999998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B01-4B65-B2BC-9CCE3A639152}"/>
            </c:ext>
          </c:extLst>
        </c:ser>
        <c:ser>
          <c:idx val="8"/>
          <c:order val="9"/>
          <c:tx>
            <c:strRef>
              <c:f>'Príloha 2'!$M$143:$N$143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2'!$O$143:$W$143</c:f>
              <c:numCache>
                <c:formatCode>_("€"* #,##0.00_);_("€"* \(#,##0.00\);_("€"* "-"??_);_(@_)</c:formatCode>
                <c:ptCount val="9"/>
                <c:pt idx="0">
                  <c:v>22.3</c:v>
                </c:pt>
                <c:pt idx="1">
                  <c:v>20.100000000000001</c:v>
                </c:pt>
                <c:pt idx="2">
                  <c:v>18.84</c:v>
                </c:pt>
                <c:pt idx="3">
                  <c:v>19.98</c:v>
                </c:pt>
                <c:pt idx="4">
                  <c:v>20.72</c:v>
                </c:pt>
                <c:pt idx="5">
                  <c:v>20.05</c:v>
                </c:pt>
                <c:pt idx="6">
                  <c:v>24.92</c:v>
                </c:pt>
                <c:pt idx="7">
                  <c:v>38.83</c:v>
                </c:pt>
                <c:pt idx="8">
                  <c:v>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B01-4B65-B2BC-9CCE3A639152}"/>
            </c:ext>
          </c:extLst>
        </c:ser>
        <c:ser>
          <c:idx val="10"/>
          <c:order val="10"/>
          <c:tx>
            <c:strRef>
              <c:f>'Príloha 2'!$M$144:$N$144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2'!$O$136:$W$136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2'!$O$144:$W$144</c:f>
              <c:numCache>
                <c:formatCode>_("€"* #,##0.00_);_("€"* \(#,##0.00\);_("€"* "-"??_);_(@_)</c:formatCode>
                <c:ptCount val="9"/>
                <c:pt idx="0">
                  <c:v>15.905000000000001</c:v>
                </c:pt>
                <c:pt idx="1">
                  <c:v>14.08</c:v>
                </c:pt>
                <c:pt idx="2">
                  <c:v>15.13</c:v>
                </c:pt>
                <c:pt idx="3">
                  <c:v>16.850000000000001</c:v>
                </c:pt>
                <c:pt idx="4">
                  <c:v>16.28</c:v>
                </c:pt>
                <c:pt idx="5">
                  <c:v>16.815000000000001</c:v>
                </c:pt>
                <c:pt idx="6">
                  <c:v>21.1</c:v>
                </c:pt>
                <c:pt idx="7">
                  <c:v>31.74</c:v>
                </c:pt>
                <c:pt idx="8">
                  <c:v>22.97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B01-4B65-B2BC-9CCE3A63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4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2100694444439"/>
          <c:y val="3.6193055555555555E-2"/>
          <c:w val="0.16117899305555553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565048033368822E-2"/>
          <c:y val="5.0925925925925923E-2"/>
          <c:w val="0.75130208333333337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2'!$M$161:$N$161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2'!$O$161:$W$161</c:f>
              <c:numCache>
                <c:formatCode>_("€"* #,##0.00_);_("€"* \(#,##0.00\);_("€"* "-"??_);_(@_)</c:formatCode>
                <c:ptCount val="9"/>
                <c:pt idx="0">
                  <c:v>38.26</c:v>
                </c:pt>
                <c:pt idx="1">
                  <c:v>36.9</c:v>
                </c:pt>
                <c:pt idx="2">
                  <c:v>42.81</c:v>
                </c:pt>
                <c:pt idx="3">
                  <c:v>34.96</c:v>
                </c:pt>
                <c:pt idx="4">
                  <c:v>34.76</c:v>
                </c:pt>
                <c:pt idx="5">
                  <c:v>34.020000000000003</c:v>
                </c:pt>
                <c:pt idx="6">
                  <c:v>37.96</c:v>
                </c:pt>
                <c:pt idx="7">
                  <c:v>64.75</c:v>
                </c:pt>
                <c:pt idx="8">
                  <c:v>67.09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6-4AD1-B002-DC35752CF4BC}"/>
            </c:ext>
          </c:extLst>
        </c:ser>
        <c:ser>
          <c:idx val="4"/>
          <c:order val="6"/>
          <c:tx>
            <c:strRef>
              <c:f>'Príloha 2'!$M$159:$N$159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2'!$O$159:$W$159</c:f>
              <c:numCache>
                <c:formatCode>_("€"* #,##0.00_);_("€"* \(#,##0.00\);_("€"* "-"??_);_(@_)</c:formatCode>
                <c:ptCount val="9"/>
                <c:pt idx="0">
                  <c:v>32.61</c:v>
                </c:pt>
                <c:pt idx="1">
                  <c:v>27.7</c:v>
                </c:pt>
                <c:pt idx="2">
                  <c:v>25.08</c:v>
                </c:pt>
                <c:pt idx="3">
                  <c:v>25.7</c:v>
                </c:pt>
                <c:pt idx="4">
                  <c:v>25.5</c:v>
                </c:pt>
                <c:pt idx="5">
                  <c:v>25.24</c:v>
                </c:pt>
                <c:pt idx="6">
                  <c:v>24.71</c:v>
                </c:pt>
                <c:pt idx="7">
                  <c:v>25.65</c:v>
                </c:pt>
                <c:pt idx="8">
                  <c:v>28.49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6-4AD1-B002-DC35752CF4BC}"/>
            </c:ext>
          </c:extLst>
        </c:ser>
        <c:ser>
          <c:idx val="5"/>
          <c:order val="7"/>
          <c:tx>
            <c:strRef>
              <c:f>'Príloha 2'!$M$160:$N$160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2'!$O$160:$W$160</c:f>
              <c:numCache>
                <c:formatCode>_("€"* #,##0.00_);_("€"* \(#,##0.00\);_("€"* "-"??_);_(@_)</c:formatCode>
                <c:ptCount val="9"/>
                <c:pt idx="0">
                  <c:v>26.32</c:v>
                </c:pt>
                <c:pt idx="1">
                  <c:v>24.5</c:v>
                </c:pt>
                <c:pt idx="2">
                  <c:v>22.12</c:v>
                </c:pt>
                <c:pt idx="3">
                  <c:v>22.99</c:v>
                </c:pt>
                <c:pt idx="4">
                  <c:v>21.97</c:v>
                </c:pt>
                <c:pt idx="5">
                  <c:v>21.97</c:v>
                </c:pt>
                <c:pt idx="6">
                  <c:v>22.63</c:v>
                </c:pt>
                <c:pt idx="7">
                  <c:v>23.63</c:v>
                </c:pt>
                <c:pt idx="8">
                  <c:v>21.97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6-4AD1-B002-DC35752CF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2'!$M$155:$N$155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2'!$O$155:$W$155</c:f>
              <c:numCache>
                <c:formatCode>_("€"* #,##0.00_);_("€"* \(#,##0.00\);_("€"* "-"??_);_(@_)</c:formatCode>
                <c:ptCount val="9"/>
                <c:pt idx="0">
                  <c:v>26.82</c:v>
                </c:pt>
                <c:pt idx="1">
                  <c:v>27.88</c:v>
                </c:pt>
                <c:pt idx="2">
                  <c:v>28.63</c:v>
                </c:pt>
                <c:pt idx="3">
                  <c:v>25.17</c:v>
                </c:pt>
                <c:pt idx="4">
                  <c:v>29.97</c:v>
                </c:pt>
                <c:pt idx="5">
                  <c:v>26.78</c:v>
                </c:pt>
                <c:pt idx="6">
                  <c:v>32.380000000000003</c:v>
                </c:pt>
                <c:pt idx="7">
                  <c:v>63.14</c:v>
                </c:pt>
                <c:pt idx="8">
                  <c:v>57.15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C36-4AD1-B002-DC35752CF4BC}"/>
            </c:ext>
          </c:extLst>
        </c:ser>
        <c:ser>
          <c:idx val="1"/>
          <c:order val="1"/>
          <c:tx>
            <c:strRef>
              <c:f>'Príloha 2'!$M$156:$N$156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2'!$O$156:$W$156</c:f>
              <c:numCache>
                <c:formatCode>_("€"* #,##0.00_);_("€"* \(#,##0.00\);_("€"* "-"??_);_(@_)</c:formatCode>
                <c:ptCount val="9"/>
                <c:pt idx="0">
                  <c:v>31.23</c:v>
                </c:pt>
                <c:pt idx="1">
                  <c:v>31.52</c:v>
                </c:pt>
                <c:pt idx="2">
                  <c:v>30.54</c:v>
                </c:pt>
                <c:pt idx="3">
                  <c:v>31.97</c:v>
                </c:pt>
                <c:pt idx="4">
                  <c:v>27</c:v>
                </c:pt>
                <c:pt idx="5">
                  <c:v>26.46</c:v>
                </c:pt>
                <c:pt idx="6">
                  <c:v>29.95</c:v>
                </c:pt>
                <c:pt idx="7">
                  <c:v>31.38</c:v>
                </c:pt>
                <c:pt idx="8">
                  <c:v>36.159999999999997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C36-4AD1-B002-DC35752CF4BC}"/>
            </c:ext>
          </c:extLst>
        </c:ser>
        <c:ser>
          <c:idx val="3"/>
          <c:order val="3"/>
          <c:tx>
            <c:strRef>
              <c:f>'Príloha 2'!$M$158:$N$158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2'!$O$158:$W$158</c:f>
              <c:numCache>
                <c:formatCode>_("€"* #,##0.00_);_("€"* \(#,##0.00\);_("€"* "-"??_);_(@_)</c:formatCode>
                <c:ptCount val="9"/>
                <c:pt idx="0">
                  <c:v>28.56</c:v>
                </c:pt>
                <c:pt idx="1">
                  <c:v>26.72</c:v>
                </c:pt>
                <c:pt idx="2">
                  <c:v>22.46</c:v>
                </c:pt>
                <c:pt idx="3">
                  <c:v>24.7</c:v>
                </c:pt>
                <c:pt idx="4">
                  <c:v>24.83</c:v>
                </c:pt>
                <c:pt idx="5">
                  <c:v>22.93</c:v>
                </c:pt>
                <c:pt idx="6">
                  <c:v>26.81</c:v>
                </c:pt>
                <c:pt idx="7">
                  <c:v>41.61</c:v>
                </c:pt>
                <c:pt idx="8">
                  <c:v>41.81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C36-4AD1-B002-DC35752CF4BC}"/>
            </c:ext>
          </c:extLst>
        </c:ser>
        <c:ser>
          <c:idx val="9"/>
          <c:order val="4"/>
          <c:tx>
            <c:strRef>
              <c:f>'Príloha 2'!$M$159:$N$159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2'!$O$159:$W$159</c:f>
              <c:numCache>
                <c:formatCode>_("€"* #,##0.00_);_("€"* \(#,##0.00\);_("€"* "-"??_);_(@_)</c:formatCode>
                <c:ptCount val="9"/>
                <c:pt idx="0">
                  <c:v>32.61</c:v>
                </c:pt>
                <c:pt idx="1">
                  <c:v>27.7</c:v>
                </c:pt>
                <c:pt idx="2">
                  <c:v>25.08</c:v>
                </c:pt>
                <c:pt idx="3">
                  <c:v>25.7</c:v>
                </c:pt>
                <c:pt idx="4">
                  <c:v>25.5</c:v>
                </c:pt>
                <c:pt idx="5">
                  <c:v>25.24</c:v>
                </c:pt>
                <c:pt idx="6">
                  <c:v>24.71</c:v>
                </c:pt>
                <c:pt idx="7">
                  <c:v>25.65</c:v>
                </c:pt>
                <c:pt idx="8">
                  <c:v>28.49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C36-4AD1-B002-DC35752CF4BC}"/>
            </c:ext>
          </c:extLst>
        </c:ser>
        <c:ser>
          <c:idx val="7"/>
          <c:order val="8"/>
          <c:tx>
            <c:strRef>
              <c:f>'Príloha 2'!$M$160:$N$160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2'!$O$160:$W$160</c:f>
              <c:numCache>
                <c:formatCode>_("€"* #,##0.00_);_("€"* \(#,##0.00\);_("€"* "-"??_);_(@_)</c:formatCode>
                <c:ptCount val="9"/>
                <c:pt idx="0">
                  <c:v>26.32</c:v>
                </c:pt>
                <c:pt idx="1">
                  <c:v>24.5</c:v>
                </c:pt>
                <c:pt idx="2">
                  <c:v>22.12</c:v>
                </c:pt>
                <c:pt idx="3">
                  <c:v>22.99</c:v>
                </c:pt>
                <c:pt idx="4">
                  <c:v>21.97</c:v>
                </c:pt>
                <c:pt idx="5">
                  <c:v>21.97</c:v>
                </c:pt>
                <c:pt idx="6">
                  <c:v>22.63</c:v>
                </c:pt>
                <c:pt idx="7">
                  <c:v>23.63</c:v>
                </c:pt>
                <c:pt idx="8">
                  <c:v>21.97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C36-4AD1-B002-DC35752CF4BC}"/>
            </c:ext>
          </c:extLst>
        </c:ser>
        <c:ser>
          <c:idx val="8"/>
          <c:order val="9"/>
          <c:tx>
            <c:strRef>
              <c:f>'Príloha 2'!$M$161:$N$161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2'!$O$161:$W$161</c:f>
              <c:numCache>
                <c:formatCode>_("€"* #,##0.00_);_("€"* \(#,##0.00\);_("€"* "-"??_);_(@_)</c:formatCode>
                <c:ptCount val="9"/>
                <c:pt idx="0">
                  <c:v>38.26</c:v>
                </c:pt>
                <c:pt idx="1">
                  <c:v>36.9</c:v>
                </c:pt>
                <c:pt idx="2">
                  <c:v>42.81</c:v>
                </c:pt>
                <c:pt idx="3">
                  <c:v>34.96</c:v>
                </c:pt>
                <c:pt idx="4">
                  <c:v>34.76</c:v>
                </c:pt>
                <c:pt idx="5">
                  <c:v>34.020000000000003</c:v>
                </c:pt>
                <c:pt idx="6">
                  <c:v>37.96</c:v>
                </c:pt>
                <c:pt idx="7">
                  <c:v>64.75</c:v>
                </c:pt>
                <c:pt idx="8">
                  <c:v>67.09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C36-4AD1-B002-DC35752CF4BC}"/>
            </c:ext>
          </c:extLst>
        </c:ser>
        <c:ser>
          <c:idx val="10"/>
          <c:order val="10"/>
          <c:tx>
            <c:strRef>
              <c:f>'Príloha 2'!$M$162:$N$162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2'!$O$154:$W$154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2'!$O$162:$W$162</c:f>
              <c:numCache>
                <c:formatCode>_("€"* #,##0.00_);_("€"* \(#,##0.00\);_("€"* "-"??_);_(@_)</c:formatCode>
                <c:ptCount val="9"/>
                <c:pt idx="0">
                  <c:v>30.41</c:v>
                </c:pt>
                <c:pt idx="1">
                  <c:v>29.91</c:v>
                </c:pt>
                <c:pt idx="2">
                  <c:v>28.074999999999999</c:v>
                </c:pt>
                <c:pt idx="3">
                  <c:v>26.41</c:v>
                </c:pt>
                <c:pt idx="4">
                  <c:v>27.47</c:v>
                </c:pt>
                <c:pt idx="5">
                  <c:v>26.9</c:v>
                </c:pt>
                <c:pt idx="6">
                  <c:v>27.19</c:v>
                </c:pt>
                <c:pt idx="7">
                  <c:v>33.195</c:v>
                </c:pt>
                <c:pt idx="8">
                  <c:v>38.984999999999999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C36-4AD1-B002-DC35752CF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'Príloha 2'!$M$157:$N$157</c15:sqref>
                        </c15:formulaRef>
                      </c:ext>
                    </c:extLst>
                    <c:strCache>
                      <c:ptCount val="2"/>
                      <c:pt idx="0">
                        <c:v>Maďarsko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rgbClr val="4472C4"/>
                    </a:solidFill>
                    <a:ln w="9525">
                      <a:solidFill>
                        <a:srgbClr val="4472C4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'Príloha 2'!$O$154:$W$154</c15:sqref>
                        </c15:formulaRef>
                      </c:ext>
                    </c:extLst>
                    <c:strCach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'Príloha 2'!$O$157:$W$157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F-4C36-4AD1-B002-DC35752CF4BC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7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4325295138888889"/>
          <c:y val="3.6193055555555555E-2"/>
          <c:w val="0.15674704861111113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395634137065889E-2"/>
          <c:y val="5.0925925925925923E-2"/>
          <c:w val="0.74688680555555553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2'!$M$179:$N$179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2'!$O$179:$W$179</c:f>
              <c:numCache>
                <c:formatCode>_("€"* #,##0.00_);_("€"* \(#,##0.00\);_("€"* "-"??_);_(@_)</c:formatCode>
                <c:ptCount val="9"/>
                <c:pt idx="0">
                  <c:v>48.3</c:v>
                </c:pt>
                <c:pt idx="1">
                  <c:v>46.1</c:v>
                </c:pt>
                <c:pt idx="2">
                  <c:v>38.5</c:v>
                </c:pt>
                <c:pt idx="3">
                  <c:v>35</c:v>
                </c:pt>
                <c:pt idx="4">
                  <c:v>36.950000000000003</c:v>
                </c:pt>
                <c:pt idx="5">
                  <c:v>37.08</c:v>
                </c:pt>
                <c:pt idx="6">
                  <c:v>51.62</c:v>
                </c:pt>
                <c:pt idx="7">
                  <c:v>79.290000000000006</c:v>
                </c:pt>
                <c:pt idx="8">
                  <c:v>44.08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F-4875-AE5C-B2F9D9C252D2}"/>
            </c:ext>
          </c:extLst>
        </c:ser>
        <c:ser>
          <c:idx val="4"/>
          <c:order val="6"/>
          <c:tx>
            <c:strRef>
              <c:f>'Príloha 2'!$M$177:$N$177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2'!$O$177:$W$177</c:f>
              <c:numCache>
                <c:formatCode>_("€"* #,##0.00_);_("€"* \(#,##0.00\);_("€"* "-"??_);_(@_)</c:formatCode>
                <c:ptCount val="9"/>
                <c:pt idx="0">
                  <c:v>34.340000000000003</c:v>
                </c:pt>
                <c:pt idx="1">
                  <c:v>32.4</c:v>
                </c:pt>
                <c:pt idx="2">
                  <c:v>31.17</c:v>
                </c:pt>
                <c:pt idx="3">
                  <c:v>28.33</c:v>
                </c:pt>
                <c:pt idx="4">
                  <c:v>30.59</c:v>
                </c:pt>
                <c:pt idx="5">
                  <c:v>33.4</c:v>
                </c:pt>
                <c:pt idx="6">
                  <c:v>42.84</c:v>
                </c:pt>
                <c:pt idx="7">
                  <c:v>58.73</c:v>
                </c:pt>
                <c:pt idx="8">
                  <c:v>37.76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F-4875-AE5C-B2F9D9C252D2}"/>
            </c:ext>
          </c:extLst>
        </c:ser>
        <c:ser>
          <c:idx val="5"/>
          <c:order val="7"/>
          <c:tx>
            <c:strRef>
              <c:f>'Príloha 2'!$M$178:$N$178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2'!$O$178:$W$178</c:f>
              <c:numCache>
                <c:formatCode>_("€"* #,##0.00_);_("€"* \(#,##0.00\);_("€"* "-"??_);_(@_)</c:formatCode>
                <c:ptCount val="9"/>
                <c:pt idx="0">
                  <c:v>31.76</c:v>
                </c:pt>
                <c:pt idx="1">
                  <c:v>29.35</c:v>
                </c:pt>
                <c:pt idx="2">
                  <c:v>28.33</c:v>
                </c:pt>
                <c:pt idx="3">
                  <c:v>24.89</c:v>
                </c:pt>
                <c:pt idx="4">
                  <c:v>25.85</c:v>
                </c:pt>
                <c:pt idx="5">
                  <c:v>30.48</c:v>
                </c:pt>
                <c:pt idx="6">
                  <c:v>39</c:v>
                </c:pt>
                <c:pt idx="7">
                  <c:v>47.12</c:v>
                </c:pt>
                <c:pt idx="8">
                  <c:v>25.07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F-4875-AE5C-B2F9D9C25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2'!$M$173:$N$173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2'!$O$173:$W$173</c:f>
              <c:numCache>
                <c:formatCode>_("€"* #,##0.00_);_("€"* \(#,##0.00\);_("€"* "-"??_);_(@_)</c:formatCode>
                <c:ptCount val="9"/>
                <c:pt idx="0">
                  <c:v>33.71</c:v>
                </c:pt>
                <c:pt idx="1">
                  <c:v>30.1</c:v>
                </c:pt>
                <c:pt idx="2">
                  <c:v>28.33</c:v>
                </c:pt>
                <c:pt idx="3">
                  <c:v>24.89</c:v>
                </c:pt>
                <c:pt idx="4">
                  <c:v>29.31</c:v>
                </c:pt>
                <c:pt idx="5">
                  <c:v>31.64</c:v>
                </c:pt>
                <c:pt idx="6">
                  <c:v>47.69</c:v>
                </c:pt>
                <c:pt idx="7">
                  <c:v>56.09</c:v>
                </c:pt>
                <c:pt idx="8">
                  <c:v>25.07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BF-4875-AE5C-B2F9D9C252D2}"/>
            </c:ext>
          </c:extLst>
        </c:ser>
        <c:ser>
          <c:idx val="1"/>
          <c:order val="1"/>
          <c:tx>
            <c:strRef>
              <c:f>'Príloha 2'!$M$174:$N$174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2'!$O$174:$W$174</c:f>
              <c:numCache>
                <c:formatCode>_("€"* #,##0.00_);_("€"* \(#,##0.00\);_("€"* "-"??_);_(@_)</c:formatCode>
                <c:ptCount val="9"/>
                <c:pt idx="0">
                  <c:v>32.590000000000003</c:v>
                </c:pt>
                <c:pt idx="1">
                  <c:v>35.700000000000003</c:v>
                </c:pt>
                <c:pt idx="2">
                  <c:v>33.96</c:v>
                </c:pt>
                <c:pt idx="3">
                  <c:v>30.72</c:v>
                </c:pt>
                <c:pt idx="4">
                  <c:v>29.14</c:v>
                </c:pt>
                <c:pt idx="5">
                  <c:v>34.74</c:v>
                </c:pt>
                <c:pt idx="6">
                  <c:v>43.49</c:v>
                </c:pt>
                <c:pt idx="7">
                  <c:v>56.42</c:v>
                </c:pt>
                <c:pt idx="8">
                  <c:v>44.08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BF-4875-AE5C-B2F9D9C252D2}"/>
            </c:ext>
          </c:extLst>
        </c:ser>
        <c:ser>
          <c:idx val="2"/>
          <c:order val="2"/>
          <c:tx>
            <c:strRef>
              <c:f>'Príloha 2'!$M$175:$N$175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2'!$O$175:$W$175</c:f>
              <c:numCache>
                <c:formatCode>_("€"* #,##0.00_);_("€"* \(#,##0.00\);_("€"* "-"??_);_(@_)</c:formatCode>
                <c:ptCount val="9"/>
                <c:pt idx="0">
                  <c:v>36.340000000000003</c:v>
                </c:pt>
                <c:pt idx="1">
                  <c:v>33.979999999999997</c:v>
                </c:pt>
                <c:pt idx="2">
                  <c:v>32.35</c:v>
                </c:pt>
                <c:pt idx="3">
                  <c:v>30.48</c:v>
                </c:pt>
                <c:pt idx="4">
                  <c:v>30.97</c:v>
                </c:pt>
                <c:pt idx="5">
                  <c:v>34.840000000000003</c:v>
                </c:pt>
                <c:pt idx="6">
                  <c:v>49.49</c:v>
                </c:pt>
                <c:pt idx="7">
                  <c:v>68.430000000000007</c:v>
                </c:pt>
                <c:pt idx="8">
                  <c:v>37.47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5BF-4875-AE5C-B2F9D9C252D2}"/>
            </c:ext>
          </c:extLst>
        </c:ser>
        <c:ser>
          <c:idx val="9"/>
          <c:order val="4"/>
          <c:tx>
            <c:strRef>
              <c:f>'Príloha 2'!$M$177:$N$177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2'!$O$177:$W$177</c:f>
              <c:numCache>
                <c:formatCode>_("€"* #,##0.00_);_("€"* \(#,##0.00\);_("€"* "-"??_);_(@_)</c:formatCode>
                <c:ptCount val="9"/>
                <c:pt idx="0">
                  <c:v>34.340000000000003</c:v>
                </c:pt>
                <c:pt idx="1">
                  <c:v>32.4</c:v>
                </c:pt>
                <c:pt idx="2">
                  <c:v>31.17</c:v>
                </c:pt>
                <c:pt idx="3">
                  <c:v>28.33</c:v>
                </c:pt>
                <c:pt idx="4">
                  <c:v>30.59</c:v>
                </c:pt>
                <c:pt idx="5">
                  <c:v>33.4</c:v>
                </c:pt>
                <c:pt idx="6">
                  <c:v>42.84</c:v>
                </c:pt>
                <c:pt idx="7">
                  <c:v>58.73</c:v>
                </c:pt>
                <c:pt idx="8">
                  <c:v>37.76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5BF-4875-AE5C-B2F9D9C252D2}"/>
            </c:ext>
          </c:extLst>
        </c:ser>
        <c:ser>
          <c:idx val="7"/>
          <c:order val="8"/>
          <c:tx>
            <c:strRef>
              <c:f>'Príloha 2'!$M$178:$N$178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2'!$O$178:$W$178</c:f>
              <c:numCache>
                <c:formatCode>_("€"* #,##0.00_);_("€"* \(#,##0.00\);_("€"* "-"??_);_(@_)</c:formatCode>
                <c:ptCount val="9"/>
                <c:pt idx="0">
                  <c:v>31.76</c:v>
                </c:pt>
                <c:pt idx="1">
                  <c:v>29.35</c:v>
                </c:pt>
                <c:pt idx="2">
                  <c:v>28.33</c:v>
                </c:pt>
                <c:pt idx="3">
                  <c:v>24.89</c:v>
                </c:pt>
                <c:pt idx="4">
                  <c:v>25.85</c:v>
                </c:pt>
                <c:pt idx="5">
                  <c:v>30.48</c:v>
                </c:pt>
                <c:pt idx="6">
                  <c:v>39</c:v>
                </c:pt>
                <c:pt idx="7">
                  <c:v>47.12</c:v>
                </c:pt>
                <c:pt idx="8">
                  <c:v>25.07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5BF-4875-AE5C-B2F9D9C252D2}"/>
            </c:ext>
          </c:extLst>
        </c:ser>
        <c:ser>
          <c:idx val="8"/>
          <c:order val="9"/>
          <c:tx>
            <c:strRef>
              <c:f>'Príloha 2'!$M$179:$N$179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2'!$O$179:$W$179</c:f>
              <c:numCache>
                <c:formatCode>_("€"* #,##0.00_);_("€"* \(#,##0.00\);_("€"* "-"??_);_(@_)</c:formatCode>
                <c:ptCount val="9"/>
                <c:pt idx="0">
                  <c:v>48.3</c:v>
                </c:pt>
                <c:pt idx="1">
                  <c:v>46.1</c:v>
                </c:pt>
                <c:pt idx="2">
                  <c:v>38.5</c:v>
                </c:pt>
                <c:pt idx="3">
                  <c:v>35</c:v>
                </c:pt>
                <c:pt idx="4">
                  <c:v>36.950000000000003</c:v>
                </c:pt>
                <c:pt idx="5">
                  <c:v>37.08</c:v>
                </c:pt>
                <c:pt idx="6">
                  <c:v>51.62</c:v>
                </c:pt>
                <c:pt idx="7">
                  <c:v>79.290000000000006</c:v>
                </c:pt>
                <c:pt idx="8">
                  <c:v>44.08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5BF-4875-AE5C-B2F9D9C252D2}"/>
            </c:ext>
          </c:extLst>
        </c:ser>
        <c:ser>
          <c:idx val="10"/>
          <c:order val="10"/>
          <c:tx>
            <c:strRef>
              <c:f>'Príloha 2'!$M$180:$N$180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2'!$O$172:$W$172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2'!$O$180:$W$180</c:f>
              <c:numCache>
                <c:formatCode>_("€"* #,##0.00_);_("€"* \(#,##0.00\);_("€"* "-"??_);_(@_)</c:formatCode>
                <c:ptCount val="9"/>
                <c:pt idx="0">
                  <c:v>35</c:v>
                </c:pt>
                <c:pt idx="1">
                  <c:v>34.82</c:v>
                </c:pt>
                <c:pt idx="2">
                  <c:v>32.200000000000003</c:v>
                </c:pt>
                <c:pt idx="3">
                  <c:v>30.48</c:v>
                </c:pt>
                <c:pt idx="4">
                  <c:v>30.59</c:v>
                </c:pt>
                <c:pt idx="5">
                  <c:v>33.6</c:v>
                </c:pt>
                <c:pt idx="6">
                  <c:v>49.18</c:v>
                </c:pt>
                <c:pt idx="7">
                  <c:v>58.4</c:v>
                </c:pt>
                <c:pt idx="8">
                  <c:v>40.03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5BF-4875-AE5C-B2F9D9C25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'Príloha 2'!$M$176:$N$176</c15:sqref>
                        </c15:formulaRef>
                      </c:ext>
                    </c:extLst>
                    <c:strCache>
                      <c:ptCount val="2"/>
                      <c:pt idx="0">
                        <c:v>Poľsko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'Príloha 2'!$O$172:$W$172</c15:sqref>
                        </c15:formulaRef>
                      </c:ext>
                    </c:extLst>
                    <c:strCach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'Príloha 2'!$O$176:$W$176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35BF-4875-AE5C-B2F9D9C252D2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4322916666687"/>
          <c:y val="3.6193055555555555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252777777777764E-2"/>
          <c:y val="5.0925925925925923E-2"/>
          <c:w val="0.73580677083333335"/>
          <c:h val="0.85269830877538855"/>
        </c:manualLayout>
      </c:layout>
      <c:areaChart>
        <c:grouping val="standard"/>
        <c:varyColors val="0"/>
        <c:ser>
          <c:idx val="6"/>
          <c:order val="4"/>
          <c:tx>
            <c:strRef>
              <c:f>'Príloha 3'!$M$17:$N$17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3'!$O$17:$W$17</c:f>
              <c:numCache>
                <c:formatCode>_("€"* #,##0.00_);_("€"* \(#,##0.00\);_("€"* "-"??_);_(@_)</c:formatCode>
                <c:ptCount val="9"/>
                <c:pt idx="0">
                  <c:v>279.2</c:v>
                </c:pt>
                <c:pt idx="1">
                  <c:v>261.2</c:v>
                </c:pt>
                <c:pt idx="2">
                  <c:v>224.27</c:v>
                </c:pt>
                <c:pt idx="3">
                  <c:v>227.34</c:v>
                </c:pt>
                <c:pt idx="4">
                  <c:v>224.86</c:v>
                </c:pt>
                <c:pt idx="5">
                  <c:v>215.57</c:v>
                </c:pt>
                <c:pt idx="6">
                  <c:v>234.25</c:v>
                </c:pt>
                <c:pt idx="7">
                  <c:v>346.14</c:v>
                </c:pt>
                <c:pt idx="8">
                  <c:v>411.08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C-450D-A7DD-C0C6D2B93F03}"/>
            </c:ext>
          </c:extLst>
        </c:ser>
        <c:ser>
          <c:idx val="4"/>
          <c:order val="5"/>
          <c:tx>
            <c:strRef>
              <c:f>'Príloha 3'!$M$15:$N$15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>
              <a:noFill/>
            </a:ln>
            <a:effectLst/>
          </c:spP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3'!$O$15:$W$15</c:f>
              <c:numCache>
                <c:formatCode>_("€"* #,##0.00_);_("€"* \(#,##0.00\);_("€"* "-"??_);_(@_)</c:formatCode>
                <c:ptCount val="9"/>
                <c:pt idx="0">
                  <c:v>94</c:v>
                </c:pt>
                <c:pt idx="1">
                  <c:v>92</c:v>
                </c:pt>
                <c:pt idx="2">
                  <c:v>100</c:v>
                </c:pt>
                <c:pt idx="3">
                  <c:v>103.82</c:v>
                </c:pt>
                <c:pt idx="4">
                  <c:v>103.37</c:v>
                </c:pt>
                <c:pt idx="5">
                  <c:v>96.7</c:v>
                </c:pt>
                <c:pt idx="6">
                  <c:v>112.58</c:v>
                </c:pt>
                <c:pt idx="7">
                  <c:v>151.69</c:v>
                </c:pt>
                <c:pt idx="8">
                  <c:v>152.26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C-450D-A7DD-C0C6D2B93F03}"/>
            </c:ext>
          </c:extLst>
        </c:ser>
        <c:ser>
          <c:idx val="5"/>
          <c:order val="6"/>
          <c:tx>
            <c:strRef>
              <c:f>'Príloha 3'!$M$16:$N$16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3'!$O$16:$W$16</c:f>
              <c:numCache>
                <c:formatCode>_("€"* #,##0.00_);_("€"* \(#,##0.00\);_("€"* "-"??_);_(@_)</c:formatCode>
                <c:ptCount val="9"/>
                <c:pt idx="0">
                  <c:v>72.28</c:v>
                </c:pt>
                <c:pt idx="1">
                  <c:v>75.88</c:v>
                </c:pt>
                <c:pt idx="2">
                  <c:v>74.45</c:v>
                </c:pt>
                <c:pt idx="3">
                  <c:v>80.41</c:v>
                </c:pt>
                <c:pt idx="4">
                  <c:v>85.08</c:v>
                </c:pt>
                <c:pt idx="5">
                  <c:v>91.69</c:v>
                </c:pt>
                <c:pt idx="6">
                  <c:v>98.13</c:v>
                </c:pt>
                <c:pt idx="7">
                  <c:v>123.85</c:v>
                </c:pt>
                <c:pt idx="8">
                  <c:v>138.27000000000001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AC-450D-A7DD-C0C6D2B9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3'!$M$11:$N$11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3'!$O$11:$W$11</c:f>
              <c:numCache>
                <c:formatCode>_("€"* #,##0.00_);_("€"* \(#,##0.00\);_("€"* "-"??_);_(@_)</c:formatCode>
                <c:ptCount val="9"/>
                <c:pt idx="0">
                  <c:v>127.45</c:v>
                </c:pt>
                <c:pt idx="1">
                  <c:v>121.69</c:v>
                </c:pt>
                <c:pt idx="2">
                  <c:v>135.9</c:v>
                </c:pt>
                <c:pt idx="3">
                  <c:v>131.49</c:v>
                </c:pt>
                <c:pt idx="4">
                  <c:v>123.65</c:v>
                </c:pt>
                <c:pt idx="5">
                  <c:v>121.69</c:v>
                </c:pt>
                <c:pt idx="6">
                  <c:v>141.80000000000001</c:v>
                </c:pt>
                <c:pt idx="7">
                  <c:v>185.79</c:v>
                </c:pt>
                <c:pt idx="8">
                  <c:v>173.55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AC-450D-A7DD-C0C6D2B93F03}"/>
            </c:ext>
          </c:extLst>
        </c:ser>
        <c:ser>
          <c:idx val="1"/>
          <c:order val="1"/>
          <c:tx>
            <c:strRef>
              <c:f>'Príloha 3'!$M$12:$N$12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3'!$O$12:$W$12</c:f>
              <c:numCache>
                <c:formatCode>_("€"* #,##0.00_);_("€"* \(#,##0.00\);_("€"* "-"??_);_(@_)</c:formatCode>
                <c:ptCount val="9"/>
                <c:pt idx="0">
                  <c:v>112.03</c:v>
                </c:pt>
                <c:pt idx="1">
                  <c:v>109.42</c:v>
                </c:pt>
                <c:pt idx="2">
                  <c:v>116.77</c:v>
                </c:pt>
                <c:pt idx="3">
                  <c:v>121.34</c:v>
                </c:pt>
                <c:pt idx="4">
                  <c:v>118.97</c:v>
                </c:pt>
                <c:pt idx="5">
                  <c:v>108.79</c:v>
                </c:pt>
                <c:pt idx="6">
                  <c:v>119.58</c:v>
                </c:pt>
                <c:pt idx="7">
                  <c:v>161.61000000000001</c:v>
                </c:pt>
                <c:pt idx="8">
                  <c:v>167.14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2AC-450D-A7DD-C0C6D2B93F03}"/>
            </c:ext>
          </c:extLst>
        </c:ser>
        <c:ser>
          <c:idx val="9"/>
          <c:order val="3"/>
          <c:tx>
            <c:strRef>
              <c:f>'Príloha 3'!$M$15:$N$15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3'!$O$15:$W$15</c:f>
              <c:numCache>
                <c:formatCode>_("€"* #,##0.00_);_("€"* \(#,##0.00\);_("€"* "-"??_);_(@_)</c:formatCode>
                <c:ptCount val="9"/>
                <c:pt idx="0">
                  <c:v>94</c:v>
                </c:pt>
                <c:pt idx="1">
                  <c:v>92</c:v>
                </c:pt>
                <c:pt idx="2">
                  <c:v>100</c:v>
                </c:pt>
                <c:pt idx="3">
                  <c:v>103.82</c:v>
                </c:pt>
                <c:pt idx="4">
                  <c:v>103.37</c:v>
                </c:pt>
                <c:pt idx="5">
                  <c:v>96.7</c:v>
                </c:pt>
                <c:pt idx="6">
                  <c:v>112.58</c:v>
                </c:pt>
                <c:pt idx="7">
                  <c:v>151.69</c:v>
                </c:pt>
                <c:pt idx="8">
                  <c:v>152.26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2AC-450D-A7DD-C0C6D2B93F03}"/>
            </c:ext>
          </c:extLst>
        </c:ser>
        <c:ser>
          <c:idx val="7"/>
          <c:order val="7"/>
          <c:tx>
            <c:strRef>
              <c:f>'Príloha 3'!$M$16:$N$16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3'!$O$16:$W$16</c:f>
              <c:numCache>
                <c:formatCode>_("€"* #,##0.00_);_("€"* \(#,##0.00\);_("€"* "-"??_);_(@_)</c:formatCode>
                <c:ptCount val="9"/>
                <c:pt idx="0">
                  <c:v>72.28</c:v>
                </c:pt>
                <c:pt idx="1">
                  <c:v>75.88</c:v>
                </c:pt>
                <c:pt idx="2">
                  <c:v>74.45</c:v>
                </c:pt>
                <c:pt idx="3">
                  <c:v>80.41</c:v>
                </c:pt>
                <c:pt idx="4">
                  <c:v>85.08</c:v>
                </c:pt>
                <c:pt idx="5">
                  <c:v>91.69</c:v>
                </c:pt>
                <c:pt idx="6">
                  <c:v>98.13</c:v>
                </c:pt>
                <c:pt idx="7">
                  <c:v>123.85</c:v>
                </c:pt>
                <c:pt idx="8">
                  <c:v>138.27000000000001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2AC-450D-A7DD-C0C6D2B93F03}"/>
            </c:ext>
          </c:extLst>
        </c:ser>
        <c:ser>
          <c:idx val="8"/>
          <c:order val="8"/>
          <c:tx>
            <c:strRef>
              <c:f>'Príloha 3'!$M$17:$N$17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5400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3'!$O$17:$W$17</c:f>
              <c:numCache>
                <c:formatCode>_("€"* #,##0.00_);_("€"* \(#,##0.00\);_("€"* "-"??_);_(@_)</c:formatCode>
                <c:ptCount val="9"/>
                <c:pt idx="0">
                  <c:v>279.2</c:v>
                </c:pt>
                <c:pt idx="1">
                  <c:v>261.2</c:v>
                </c:pt>
                <c:pt idx="2">
                  <c:v>224.27</c:v>
                </c:pt>
                <c:pt idx="3">
                  <c:v>227.34</c:v>
                </c:pt>
                <c:pt idx="4">
                  <c:v>224.86</c:v>
                </c:pt>
                <c:pt idx="5">
                  <c:v>215.57</c:v>
                </c:pt>
                <c:pt idx="6">
                  <c:v>234.25</c:v>
                </c:pt>
                <c:pt idx="7">
                  <c:v>346.14</c:v>
                </c:pt>
                <c:pt idx="8">
                  <c:v>411.08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2AC-450D-A7DD-C0C6D2B93F03}"/>
            </c:ext>
          </c:extLst>
        </c:ser>
        <c:ser>
          <c:idx val="10"/>
          <c:order val="9"/>
          <c:tx>
            <c:strRef>
              <c:f>'Príloha 3'!$M$18:$N$18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3'!$O$10:$W$10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3'!$O$18:$W$18</c:f>
              <c:numCache>
                <c:formatCode>_("€"* #,##0.00_);_("€"* \(#,##0.00\);_("€"* "-"??_);_(@_)</c:formatCode>
                <c:ptCount val="9"/>
                <c:pt idx="0">
                  <c:v>127.45</c:v>
                </c:pt>
                <c:pt idx="1">
                  <c:v>119.25</c:v>
                </c:pt>
                <c:pt idx="2">
                  <c:v>116.77</c:v>
                </c:pt>
                <c:pt idx="3">
                  <c:v>121.34</c:v>
                </c:pt>
                <c:pt idx="4">
                  <c:v>118.97</c:v>
                </c:pt>
                <c:pt idx="5">
                  <c:v>111.28</c:v>
                </c:pt>
                <c:pt idx="6">
                  <c:v>123.84</c:v>
                </c:pt>
                <c:pt idx="7">
                  <c:v>182.22</c:v>
                </c:pt>
                <c:pt idx="8">
                  <c:v>176.27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2AC-450D-A7DD-C0C6D2B9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'Príloha 3'!$M$14:$N$14</c15:sqref>
                        </c15:formulaRef>
                      </c:ext>
                    </c:extLst>
                    <c:strCache>
                      <c:ptCount val="2"/>
                      <c:pt idx="0">
                        <c:v>Poľsko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'Príloha 3'!$O$10:$W$10</c15:sqref>
                        </c15:formulaRef>
                      </c:ext>
                    </c:extLst>
                    <c:strCach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'Príloha 3'!$O$14:$W$14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9"/>
                      <c:pt idx="2">
                        <c:v>116.46</c:v>
                      </c:pt>
                      <c:pt idx="3">
                        <c:v>117.15</c:v>
                      </c:pt>
                      <c:pt idx="4">
                        <c:v>115.71</c:v>
                      </c:pt>
                      <c:pt idx="5">
                        <c:v>109.47</c:v>
                      </c:pt>
                      <c:pt idx="6">
                        <c:v>127.82</c:v>
                      </c:pt>
                      <c:pt idx="7">
                        <c:v>182.22</c:v>
                      </c:pt>
                      <c:pt idx="8">
                        <c:v>176.27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62AC-450D-A7DD-C0C6D2B93F03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4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346458333333329"/>
          <c:y val="1.3879444444444446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02604166666663E-2"/>
          <c:y val="5.0925925925925923E-2"/>
          <c:w val="0.74462621527777761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3'!$M$35:$N$35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3'!$O$35:$W$35</c:f>
              <c:numCache>
                <c:formatCode>_("€"* #,##0.00_);_("€"* \(#,##0.00\);_("€"* "-"??_);_(@_)</c:formatCode>
                <c:ptCount val="9"/>
                <c:pt idx="0">
                  <c:v>18.5</c:v>
                </c:pt>
                <c:pt idx="1">
                  <c:v>18.38</c:v>
                </c:pt>
                <c:pt idx="2">
                  <c:v>18.38</c:v>
                </c:pt>
                <c:pt idx="3">
                  <c:v>18.670000000000002</c:v>
                </c:pt>
                <c:pt idx="4">
                  <c:v>18.420000000000002</c:v>
                </c:pt>
                <c:pt idx="5">
                  <c:v>18.45</c:v>
                </c:pt>
                <c:pt idx="6">
                  <c:v>19.100000000000001</c:v>
                </c:pt>
                <c:pt idx="7">
                  <c:v>20.81</c:v>
                </c:pt>
                <c:pt idx="8">
                  <c:v>24.59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1-4B18-A3F3-2D00BFCE2B96}"/>
            </c:ext>
          </c:extLst>
        </c:ser>
        <c:ser>
          <c:idx val="4"/>
          <c:order val="6"/>
          <c:tx>
            <c:strRef>
              <c:f>'Príloha 3'!$M$33:$N$33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3'!$O$33:$W$33</c:f>
              <c:numCache>
                <c:formatCode>_("€"* #,##0.00_);_("€"* \(#,##0.00\);_("€"* "-"??_);_(@_)</c:formatCode>
                <c:ptCount val="9"/>
                <c:pt idx="0">
                  <c:v>7.29</c:v>
                </c:pt>
                <c:pt idx="1">
                  <c:v>7.57</c:v>
                </c:pt>
                <c:pt idx="2">
                  <c:v>8.64</c:v>
                </c:pt>
                <c:pt idx="3">
                  <c:v>7.79</c:v>
                </c:pt>
                <c:pt idx="4">
                  <c:v>7.2</c:v>
                </c:pt>
                <c:pt idx="5">
                  <c:v>7.9</c:v>
                </c:pt>
                <c:pt idx="6">
                  <c:v>8.07</c:v>
                </c:pt>
                <c:pt idx="7">
                  <c:v>10.78</c:v>
                </c:pt>
                <c:pt idx="8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1-4B18-A3F3-2D00BFCE2B96}"/>
            </c:ext>
          </c:extLst>
        </c:ser>
        <c:ser>
          <c:idx val="5"/>
          <c:order val="7"/>
          <c:tx>
            <c:strRef>
              <c:f>'Príloha 3'!$M$34:$N$34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3'!$O$34:$W$34</c:f>
              <c:numCache>
                <c:formatCode>_("€"* #,##0.00_);_("€"* \(#,##0.00\);_("€"* "-"??_);_(@_)</c:formatCode>
                <c:ptCount val="9"/>
                <c:pt idx="0">
                  <c:v>3.1</c:v>
                </c:pt>
                <c:pt idx="1">
                  <c:v>3</c:v>
                </c:pt>
                <c:pt idx="2">
                  <c:v>6</c:v>
                </c:pt>
                <c:pt idx="3">
                  <c:v>5.12</c:v>
                </c:pt>
                <c:pt idx="4">
                  <c:v>5.32</c:v>
                </c:pt>
                <c:pt idx="5">
                  <c:v>5.16</c:v>
                </c:pt>
                <c:pt idx="6">
                  <c:v>5.79</c:v>
                </c:pt>
                <c:pt idx="7">
                  <c:v>8.23</c:v>
                </c:pt>
                <c:pt idx="8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1-4B18-A3F3-2D00BFCE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3'!$M$29:$N$29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3'!$O$29:$W$29</c:f>
              <c:numCache>
                <c:formatCode>_("€"* #,##0.00_);_("€"* \(#,##0.00\);_("€"* "-"??_);_(@_)</c:formatCode>
                <c:ptCount val="9"/>
                <c:pt idx="0">
                  <c:v>13.74</c:v>
                </c:pt>
                <c:pt idx="1">
                  <c:v>13.96</c:v>
                </c:pt>
                <c:pt idx="2">
                  <c:v>14.32</c:v>
                </c:pt>
                <c:pt idx="3">
                  <c:v>14.78</c:v>
                </c:pt>
                <c:pt idx="4">
                  <c:v>14.79</c:v>
                </c:pt>
                <c:pt idx="5">
                  <c:v>14.78</c:v>
                </c:pt>
                <c:pt idx="6">
                  <c:v>15.01</c:v>
                </c:pt>
                <c:pt idx="7">
                  <c:v>18.79</c:v>
                </c:pt>
                <c:pt idx="8">
                  <c:v>19.86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21-4B18-A3F3-2D00BFCE2B96}"/>
            </c:ext>
          </c:extLst>
        </c:ser>
        <c:ser>
          <c:idx val="1"/>
          <c:order val="1"/>
          <c:tx>
            <c:strRef>
              <c:f>'Príloha 3'!$M$30:$N$30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3'!$O$30:$W$30</c:f>
              <c:numCache>
                <c:formatCode>_("€"* #,##0.00_);_("€"* \(#,##0.00\);_("€"* "-"??_);_(@_)</c:formatCode>
                <c:ptCount val="9"/>
                <c:pt idx="0">
                  <c:v>6.89</c:v>
                </c:pt>
                <c:pt idx="1">
                  <c:v>6.18</c:v>
                </c:pt>
                <c:pt idx="2">
                  <c:v>7.82</c:v>
                </c:pt>
                <c:pt idx="3">
                  <c:v>7.25</c:v>
                </c:pt>
                <c:pt idx="4">
                  <c:v>6.78</c:v>
                </c:pt>
                <c:pt idx="5">
                  <c:v>6.84</c:v>
                </c:pt>
                <c:pt idx="6">
                  <c:v>7.22</c:v>
                </c:pt>
                <c:pt idx="7">
                  <c:v>9.65</c:v>
                </c:pt>
                <c:pt idx="8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521-4B18-A3F3-2D00BFCE2B96}"/>
            </c:ext>
          </c:extLst>
        </c:ser>
        <c:ser>
          <c:idx val="2"/>
          <c:order val="2"/>
          <c:tx>
            <c:strRef>
              <c:f>'Príloha 3'!$M$31:$N$31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3'!$O$31:$W$31</c:f>
              <c:numCache>
                <c:formatCode>_("€"* #,##0.00_);_("€"* \(#,##0.00\);_("€"* "-"??_);_(@_)</c:formatCode>
                <c:ptCount val="9"/>
                <c:pt idx="0">
                  <c:v>5.75</c:v>
                </c:pt>
                <c:pt idx="1">
                  <c:v>5.35</c:v>
                </c:pt>
                <c:pt idx="2">
                  <c:v>6.42</c:v>
                </c:pt>
                <c:pt idx="3">
                  <c:v>5.87</c:v>
                </c:pt>
                <c:pt idx="4">
                  <c:v>5.82</c:v>
                </c:pt>
                <c:pt idx="5">
                  <c:v>5.65</c:v>
                </c:pt>
                <c:pt idx="6">
                  <c:v>5.82</c:v>
                </c:pt>
                <c:pt idx="7">
                  <c:v>8.4499999999999993</c:v>
                </c:pt>
                <c:pt idx="8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521-4B18-A3F3-2D00BFCE2B96}"/>
            </c:ext>
          </c:extLst>
        </c:ser>
        <c:ser>
          <c:idx val="3"/>
          <c:order val="3"/>
          <c:tx>
            <c:strRef>
              <c:f>'Príloha 3'!$M$32:$N$32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3'!$O$32:$W$32</c:f>
              <c:numCache>
                <c:formatCode>_("€"* #,##0.00_);_("€"* \(#,##0.00\);_("€"* "-"??_);_(@_)</c:formatCode>
                <c:ptCount val="9"/>
                <c:pt idx="0">
                  <c:v>5.46</c:v>
                </c:pt>
                <c:pt idx="1">
                  <c:v>4.63</c:v>
                </c:pt>
                <c:pt idx="2">
                  <c:v>6.29</c:v>
                </c:pt>
                <c:pt idx="3">
                  <c:v>5.12</c:v>
                </c:pt>
                <c:pt idx="4">
                  <c:v>5.32</c:v>
                </c:pt>
                <c:pt idx="5">
                  <c:v>5.16</c:v>
                </c:pt>
                <c:pt idx="6">
                  <c:v>5.79</c:v>
                </c:pt>
                <c:pt idx="7">
                  <c:v>9.4</c:v>
                </c:pt>
                <c:pt idx="8">
                  <c:v>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521-4B18-A3F3-2D00BFCE2B96}"/>
            </c:ext>
          </c:extLst>
        </c:ser>
        <c:ser>
          <c:idx val="9"/>
          <c:order val="4"/>
          <c:tx>
            <c:strRef>
              <c:f>'Príloha 3'!$M$33:$N$33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3'!$O$33:$W$33</c:f>
              <c:numCache>
                <c:formatCode>_("€"* #,##0.00_);_("€"* \(#,##0.00\);_("€"* "-"??_);_(@_)</c:formatCode>
                <c:ptCount val="9"/>
                <c:pt idx="0">
                  <c:v>7.29</c:v>
                </c:pt>
                <c:pt idx="1">
                  <c:v>7.57</c:v>
                </c:pt>
                <c:pt idx="2">
                  <c:v>8.64</c:v>
                </c:pt>
                <c:pt idx="3">
                  <c:v>7.79</c:v>
                </c:pt>
                <c:pt idx="4">
                  <c:v>7.2</c:v>
                </c:pt>
                <c:pt idx="5">
                  <c:v>7.9</c:v>
                </c:pt>
                <c:pt idx="6">
                  <c:v>8.07</c:v>
                </c:pt>
                <c:pt idx="7">
                  <c:v>10.78</c:v>
                </c:pt>
                <c:pt idx="8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521-4B18-A3F3-2D00BFCE2B96}"/>
            </c:ext>
          </c:extLst>
        </c:ser>
        <c:ser>
          <c:idx val="7"/>
          <c:order val="8"/>
          <c:tx>
            <c:strRef>
              <c:f>'Príloha 3'!$M$34:$N$34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3'!$O$34:$W$34</c:f>
              <c:numCache>
                <c:formatCode>_("€"* #,##0.00_);_("€"* \(#,##0.00\);_("€"* "-"??_);_(@_)</c:formatCode>
                <c:ptCount val="9"/>
                <c:pt idx="0">
                  <c:v>3.1</c:v>
                </c:pt>
                <c:pt idx="1">
                  <c:v>3</c:v>
                </c:pt>
                <c:pt idx="2">
                  <c:v>6</c:v>
                </c:pt>
                <c:pt idx="3">
                  <c:v>5.12</c:v>
                </c:pt>
                <c:pt idx="4">
                  <c:v>5.32</c:v>
                </c:pt>
                <c:pt idx="5">
                  <c:v>5.16</c:v>
                </c:pt>
                <c:pt idx="6">
                  <c:v>5.79</c:v>
                </c:pt>
                <c:pt idx="7">
                  <c:v>8.23</c:v>
                </c:pt>
                <c:pt idx="8">
                  <c:v>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521-4B18-A3F3-2D00BFCE2B96}"/>
            </c:ext>
          </c:extLst>
        </c:ser>
        <c:ser>
          <c:idx val="8"/>
          <c:order val="9"/>
          <c:tx>
            <c:strRef>
              <c:f>'Príloha 3'!$M$35:$N$35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3'!$O$35:$W$35</c:f>
              <c:numCache>
                <c:formatCode>_("€"* #,##0.00_);_("€"* \(#,##0.00\);_("€"* "-"??_);_(@_)</c:formatCode>
                <c:ptCount val="9"/>
                <c:pt idx="0">
                  <c:v>18.5</c:v>
                </c:pt>
                <c:pt idx="1">
                  <c:v>18.38</c:v>
                </c:pt>
                <c:pt idx="2">
                  <c:v>18.38</c:v>
                </c:pt>
                <c:pt idx="3">
                  <c:v>18.670000000000002</c:v>
                </c:pt>
                <c:pt idx="4">
                  <c:v>18.420000000000002</c:v>
                </c:pt>
                <c:pt idx="5">
                  <c:v>18.45</c:v>
                </c:pt>
                <c:pt idx="6">
                  <c:v>19.100000000000001</c:v>
                </c:pt>
                <c:pt idx="7">
                  <c:v>20.81</c:v>
                </c:pt>
                <c:pt idx="8">
                  <c:v>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521-4B18-A3F3-2D00BFCE2B96}"/>
            </c:ext>
          </c:extLst>
        </c:ser>
        <c:ser>
          <c:idx val="10"/>
          <c:order val="10"/>
          <c:tx>
            <c:strRef>
              <c:f>'Príloha 3'!$M$36:$N$36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3'!$O$28:$W$28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3'!$O$36:$W$36</c:f>
              <c:numCache>
                <c:formatCode>_("€"* #,##0.00_);_("€"* \(#,##0.00\);_("€"* "-"??_);_(@_)</c:formatCode>
                <c:ptCount val="9"/>
                <c:pt idx="0">
                  <c:v>7.5600000000000005</c:v>
                </c:pt>
                <c:pt idx="1">
                  <c:v>6.9700000000000006</c:v>
                </c:pt>
                <c:pt idx="2">
                  <c:v>8.2899999999999991</c:v>
                </c:pt>
                <c:pt idx="3">
                  <c:v>7.7650000000000006</c:v>
                </c:pt>
                <c:pt idx="4">
                  <c:v>7.5749999999999993</c:v>
                </c:pt>
                <c:pt idx="5">
                  <c:v>7.62</c:v>
                </c:pt>
                <c:pt idx="6">
                  <c:v>7.91</c:v>
                </c:pt>
                <c:pt idx="7">
                  <c:v>10.864999999999998</c:v>
                </c:pt>
                <c:pt idx="8">
                  <c:v>14.73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521-4B18-A3F3-2D00BFCE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4322916666687"/>
          <c:y val="4.3248611111111113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252777777777764E-2"/>
          <c:y val="5.0925925925925923E-2"/>
          <c:w val="0.7468310763888889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3'!$M$53:$N$53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3'!$O$53:$W$53</c:f>
              <c:numCache>
                <c:formatCode>_("€"* #,##0.00_);_("€"* \(#,##0.00\);_("€"* "-"??_);_(@_)</c:formatCode>
                <c:ptCount val="9"/>
                <c:pt idx="0">
                  <c:v>363.8</c:v>
                </c:pt>
                <c:pt idx="1">
                  <c:v>342.8</c:v>
                </c:pt>
                <c:pt idx="2">
                  <c:v>356.3</c:v>
                </c:pt>
                <c:pt idx="3">
                  <c:v>336.8</c:v>
                </c:pt>
                <c:pt idx="4">
                  <c:v>327</c:v>
                </c:pt>
                <c:pt idx="5">
                  <c:v>328.5</c:v>
                </c:pt>
                <c:pt idx="6">
                  <c:v>272.3</c:v>
                </c:pt>
                <c:pt idx="7">
                  <c:v>279</c:v>
                </c:pt>
                <c:pt idx="8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A-4CD3-A2CA-328FD47EC569}"/>
            </c:ext>
          </c:extLst>
        </c:ser>
        <c:ser>
          <c:idx val="4"/>
          <c:order val="6"/>
          <c:tx>
            <c:strRef>
              <c:f>'Príloha 3'!$M$51:$N$51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3'!$O$51:$W$51</c:f>
              <c:numCache>
                <c:formatCode>_("€"* #,##0.00_);_("€"* \(#,##0.00\);_("€"* "-"??_);_(@_)</c:formatCode>
                <c:ptCount val="9"/>
                <c:pt idx="0">
                  <c:v>87.2</c:v>
                </c:pt>
                <c:pt idx="1">
                  <c:v>84.23</c:v>
                </c:pt>
                <c:pt idx="2">
                  <c:v>82.74</c:v>
                </c:pt>
                <c:pt idx="3">
                  <c:v>84.38</c:v>
                </c:pt>
                <c:pt idx="4">
                  <c:v>84.26</c:v>
                </c:pt>
                <c:pt idx="5">
                  <c:v>81.33</c:v>
                </c:pt>
                <c:pt idx="6">
                  <c:v>85.47</c:v>
                </c:pt>
                <c:pt idx="7">
                  <c:v>116.6</c:v>
                </c:pt>
                <c:pt idx="8">
                  <c:v>123.54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A-4CD3-A2CA-328FD47EC569}"/>
            </c:ext>
          </c:extLst>
        </c:ser>
        <c:ser>
          <c:idx val="5"/>
          <c:order val="7"/>
          <c:tx>
            <c:strRef>
              <c:f>'Príloha 3'!$M$52:$N$52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3'!$O$52:$W$52</c:f>
              <c:numCache>
                <c:formatCode>_("€"* #,##0.00_);_("€"* \(#,##0.00\);_("€"* "-"??_);_(@_)</c:formatCode>
                <c:ptCount val="9"/>
                <c:pt idx="0">
                  <c:v>48.67</c:v>
                </c:pt>
                <c:pt idx="1">
                  <c:v>21.19</c:v>
                </c:pt>
                <c:pt idx="2">
                  <c:v>28.32</c:v>
                </c:pt>
                <c:pt idx="3">
                  <c:v>31.4</c:v>
                </c:pt>
                <c:pt idx="4">
                  <c:v>23.4</c:v>
                </c:pt>
                <c:pt idx="5">
                  <c:v>16.61</c:v>
                </c:pt>
                <c:pt idx="6">
                  <c:v>20.64</c:v>
                </c:pt>
                <c:pt idx="7">
                  <c:v>33.64</c:v>
                </c:pt>
                <c:pt idx="8">
                  <c:v>42.35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A-4CD3-A2CA-328FD47E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3'!$M$47:$N$47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3'!$O$47:$W$47</c:f>
              <c:numCache>
                <c:formatCode>_("€"* #,##0.00_);_("€"* \(#,##0.00\);_("€"* "-"??_);_(@_)</c:formatCode>
                <c:ptCount val="9"/>
                <c:pt idx="0">
                  <c:v>107.66</c:v>
                </c:pt>
                <c:pt idx="1">
                  <c:v>107.66</c:v>
                </c:pt>
                <c:pt idx="2">
                  <c:v>107.66</c:v>
                </c:pt>
                <c:pt idx="3">
                  <c:v>105.39</c:v>
                </c:pt>
                <c:pt idx="4">
                  <c:v>100.85</c:v>
                </c:pt>
                <c:pt idx="5">
                  <c:v>100.85</c:v>
                </c:pt>
                <c:pt idx="6">
                  <c:v>100.85</c:v>
                </c:pt>
                <c:pt idx="7">
                  <c:v>101.73</c:v>
                </c:pt>
                <c:pt idx="8">
                  <c:v>108.92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3A-4CD3-A2CA-328FD47EC569}"/>
            </c:ext>
          </c:extLst>
        </c:ser>
        <c:ser>
          <c:idx val="1"/>
          <c:order val="1"/>
          <c:tx>
            <c:strRef>
              <c:f>'Príloha 3'!$M$48:$N$48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3'!$O$48:$W$48</c:f>
              <c:numCache>
                <c:formatCode>_("€"* #,##0.00_);_("€"* \(#,##0.00\);_("€"* "-"??_);_(@_)</c:formatCode>
                <c:ptCount val="9"/>
                <c:pt idx="0">
                  <c:v>86.99</c:v>
                </c:pt>
                <c:pt idx="1">
                  <c:v>86.82</c:v>
                </c:pt>
                <c:pt idx="2">
                  <c:v>88.24</c:v>
                </c:pt>
                <c:pt idx="3">
                  <c:v>89.8</c:v>
                </c:pt>
                <c:pt idx="4">
                  <c:v>90.3</c:v>
                </c:pt>
                <c:pt idx="5">
                  <c:v>85.88</c:v>
                </c:pt>
                <c:pt idx="6">
                  <c:v>90.13</c:v>
                </c:pt>
                <c:pt idx="7">
                  <c:v>111.09</c:v>
                </c:pt>
                <c:pt idx="8">
                  <c:v>124.48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3A-4CD3-A2CA-328FD47EC569}"/>
            </c:ext>
          </c:extLst>
        </c:ser>
        <c:ser>
          <c:idx val="2"/>
          <c:order val="2"/>
          <c:tx>
            <c:strRef>
              <c:f>'Príloha 3'!$M$49:$N$49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3'!$O$49:$W$49</c:f>
              <c:numCache>
                <c:formatCode>_("€"* #,##0.00_);_("€"* \(#,##0.00\);_("€"* "-"??_);_(@_)</c:formatCode>
                <c:ptCount val="9"/>
                <c:pt idx="0">
                  <c:v>84.92</c:v>
                </c:pt>
                <c:pt idx="1">
                  <c:v>81.39</c:v>
                </c:pt>
                <c:pt idx="2">
                  <c:v>80.97</c:v>
                </c:pt>
                <c:pt idx="3">
                  <c:v>80.180000000000007</c:v>
                </c:pt>
                <c:pt idx="4">
                  <c:v>80.81</c:v>
                </c:pt>
                <c:pt idx="5">
                  <c:v>73.66</c:v>
                </c:pt>
                <c:pt idx="6">
                  <c:v>81.790000000000006</c:v>
                </c:pt>
                <c:pt idx="7">
                  <c:v>111.43</c:v>
                </c:pt>
                <c:pt idx="8">
                  <c:v>123.19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3A-4CD3-A2CA-328FD47EC569}"/>
            </c:ext>
          </c:extLst>
        </c:ser>
        <c:ser>
          <c:idx val="3"/>
          <c:order val="3"/>
          <c:tx>
            <c:strRef>
              <c:f>'Príloha 3'!$M$50:$N$50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3'!$O$50:$W$50</c:f>
              <c:numCache>
                <c:formatCode>_("€"* #,##0.00_);_("€"* \(#,##0.00\);_("€"* "-"??_);_(@_)</c:formatCode>
                <c:ptCount val="9"/>
                <c:pt idx="0">
                  <c:v>83.57</c:v>
                </c:pt>
                <c:pt idx="1">
                  <c:v>76.47</c:v>
                </c:pt>
                <c:pt idx="2">
                  <c:v>79.08</c:v>
                </c:pt>
                <c:pt idx="3">
                  <c:v>81.650000000000006</c:v>
                </c:pt>
                <c:pt idx="4">
                  <c:v>79.7</c:v>
                </c:pt>
                <c:pt idx="5">
                  <c:v>72.44</c:v>
                </c:pt>
                <c:pt idx="6">
                  <c:v>85.78</c:v>
                </c:pt>
                <c:pt idx="7">
                  <c:v>123.11</c:v>
                </c:pt>
                <c:pt idx="8">
                  <c:v>121.29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E3A-4CD3-A2CA-328FD47EC569}"/>
            </c:ext>
          </c:extLst>
        </c:ser>
        <c:ser>
          <c:idx val="9"/>
          <c:order val="4"/>
          <c:tx>
            <c:strRef>
              <c:f>'Príloha 3'!$M$51:$N$51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3'!$O$51:$W$51</c:f>
              <c:numCache>
                <c:formatCode>_("€"* #,##0.00_);_("€"* \(#,##0.00\);_("€"* "-"??_);_(@_)</c:formatCode>
                <c:ptCount val="9"/>
                <c:pt idx="0">
                  <c:v>87.2</c:v>
                </c:pt>
                <c:pt idx="1">
                  <c:v>84.23</c:v>
                </c:pt>
                <c:pt idx="2">
                  <c:v>82.74</c:v>
                </c:pt>
                <c:pt idx="3">
                  <c:v>84.38</c:v>
                </c:pt>
                <c:pt idx="4">
                  <c:v>84.26</c:v>
                </c:pt>
                <c:pt idx="5">
                  <c:v>81.33</c:v>
                </c:pt>
                <c:pt idx="6">
                  <c:v>85.47</c:v>
                </c:pt>
                <c:pt idx="7">
                  <c:v>116.6</c:v>
                </c:pt>
                <c:pt idx="8">
                  <c:v>123.54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E3A-4CD3-A2CA-328FD47EC569}"/>
            </c:ext>
          </c:extLst>
        </c:ser>
        <c:ser>
          <c:idx val="7"/>
          <c:order val="8"/>
          <c:tx>
            <c:strRef>
              <c:f>'Príloha 3'!$M$52:$N$52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3'!$O$52:$W$52</c:f>
              <c:numCache>
                <c:formatCode>_("€"* #,##0.00_);_("€"* \(#,##0.00\);_("€"* "-"??_);_(@_)</c:formatCode>
                <c:ptCount val="9"/>
                <c:pt idx="0">
                  <c:v>48.67</c:v>
                </c:pt>
                <c:pt idx="1">
                  <c:v>21.19</c:v>
                </c:pt>
                <c:pt idx="2">
                  <c:v>28.32</c:v>
                </c:pt>
                <c:pt idx="3">
                  <c:v>31.4</c:v>
                </c:pt>
                <c:pt idx="4">
                  <c:v>23.4</c:v>
                </c:pt>
                <c:pt idx="5">
                  <c:v>16.61</c:v>
                </c:pt>
                <c:pt idx="6">
                  <c:v>20.64</c:v>
                </c:pt>
                <c:pt idx="7">
                  <c:v>33.64</c:v>
                </c:pt>
                <c:pt idx="8">
                  <c:v>42.35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E3A-4CD3-A2CA-328FD47EC569}"/>
            </c:ext>
          </c:extLst>
        </c:ser>
        <c:ser>
          <c:idx val="8"/>
          <c:order val="9"/>
          <c:tx>
            <c:strRef>
              <c:f>'Príloha 3'!$M$53:$N$53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3'!$O$53:$W$53</c:f>
              <c:numCache>
                <c:formatCode>_("€"* #,##0.00_);_("€"* \(#,##0.00\);_("€"* "-"??_);_(@_)</c:formatCode>
                <c:ptCount val="9"/>
                <c:pt idx="0">
                  <c:v>363.8</c:v>
                </c:pt>
                <c:pt idx="1">
                  <c:v>342.8</c:v>
                </c:pt>
                <c:pt idx="2">
                  <c:v>356.3</c:v>
                </c:pt>
                <c:pt idx="3">
                  <c:v>336.8</c:v>
                </c:pt>
                <c:pt idx="4">
                  <c:v>327</c:v>
                </c:pt>
                <c:pt idx="5">
                  <c:v>328.5</c:v>
                </c:pt>
                <c:pt idx="6">
                  <c:v>272.3</c:v>
                </c:pt>
                <c:pt idx="7">
                  <c:v>279</c:v>
                </c:pt>
                <c:pt idx="8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E3A-4CD3-A2CA-328FD47EC569}"/>
            </c:ext>
          </c:extLst>
        </c:ser>
        <c:ser>
          <c:idx val="10"/>
          <c:order val="10"/>
          <c:tx>
            <c:strRef>
              <c:f>'Príloha 3'!$M$54:$N$54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3'!$O$46:$W$46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3'!$O$54:$W$54</c:f>
              <c:numCache>
                <c:formatCode>_("€"* #,##0.00_);_("€"* \(#,##0.00\);_("€"* "-"??_);_(@_)</c:formatCode>
                <c:ptCount val="9"/>
                <c:pt idx="0">
                  <c:v>94.10499999999999</c:v>
                </c:pt>
                <c:pt idx="1">
                  <c:v>94.295000000000002</c:v>
                </c:pt>
                <c:pt idx="2">
                  <c:v>94.16</c:v>
                </c:pt>
                <c:pt idx="3">
                  <c:v>89.8</c:v>
                </c:pt>
                <c:pt idx="4">
                  <c:v>90.3</c:v>
                </c:pt>
                <c:pt idx="5">
                  <c:v>85.88</c:v>
                </c:pt>
                <c:pt idx="6">
                  <c:v>92.56</c:v>
                </c:pt>
                <c:pt idx="7">
                  <c:v>117.44</c:v>
                </c:pt>
                <c:pt idx="8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E3A-4CD3-A2CA-328FD47E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4104809027777783"/>
          <c:y val="2.2081944444444449E-2"/>
          <c:w val="0.15895190972222223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662499999999995E-2"/>
          <c:y val="5.0925925925925923E-2"/>
          <c:w val="0.7468310763888889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3'!$M$71:$N$71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3'!$O$71:$W$71</c:f>
              <c:numCache>
                <c:formatCode>_("€"* #,##0.00_);_("€"* \(#,##0.00\);_("€"* "-"??_);_(@_)</c:formatCode>
                <c:ptCount val="9"/>
                <c:pt idx="0">
                  <c:v>202.64</c:v>
                </c:pt>
                <c:pt idx="1">
                  <c:v>220.44</c:v>
                </c:pt>
                <c:pt idx="2">
                  <c:v>261.67</c:v>
                </c:pt>
                <c:pt idx="3">
                  <c:v>255.78</c:v>
                </c:pt>
                <c:pt idx="4">
                  <c:v>223.17</c:v>
                </c:pt>
                <c:pt idx="5">
                  <c:v>218</c:v>
                </c:pt>
                <c:pt idx="6">
                  <c:v>227.75</c:v>
                </c:pt>
                <c:pt idx="7">
                  <c:v>259.39999999999998</c:v>
                </c:pt>
                <c:pt idx="8">
                  <c:v>315.99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C-4C78-B35C-EEB8CAF2342A}"/>
            </c:ext>
          </c:extLst>
        </c:ser>
        <c:ser>
          <c:idx val="4"/>
          <c:order val="6"/>
          <c:tx>
            <c:strRef>
              <c:f>'Príloha 3'!$M$69:$N$69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3'!$O$69:$W$69</c:f>
              <c:numCache>
                <c:formatCode>_("€"* #,##0.00_);_("€"* \(#,##0.00\);_("€"* "-"??_);_(@_)</c:formatCode>
                <c:ptCount val="9"/>
                <c:pt idx="0">
                  <c:v>110</c:v>
                </c:pt>
                <c:pt idx="1">
                  <c:v>112</c:v>
                </c:pt>
                <c:pt idx="2">
                  <c:v>127</c:v>
                </c:pt>
                <c:pt idx="3">
                  <c:v>116.95</c:v>
                </c:pt>
                <c:pt idx="4">
                  <c:v>133.88</c:v>
                </c:pt>
                <c:pt idx="5">
                  <c:v>120.56</c:v>
                </c:pt>
                <c:pt idx="6">
                  <c:v>106.56</c:v>
                </c:pt>
                <c:pt idx="7">
                  <c:v>148.79</c:v>
                </c:pt>
                <c:pt idx="8">
                  <c:v>183.7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C-4C78-B35C-EEB8CAF2342A}"/>
            </c:ext>
          </c:extLst>
        </c:ser>
        <c:ser>
          <c:idx val="5"/>
          <c:order val="7"/>
          <c:tx>
            <c:strRef>
              <c:f>'Príloha 3'!$M$70:$N$70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3'!$O$70:$W$70</c:f>
              <c:numCache>
                <c:formatCode>_("€"* #,##0.00_);_("€"* \(#,##0.00\);_("€"* "-"??_);_(@_)</c:formatCode>
                <c:ptCount val="9"/>
                <c:pt idx="0">
                  <c:v>89.29</c:v>
                </c:pt>
                <c:pt idx="1">
                  <c:v>84.55</c:v>
                </c:pt>
                <c:pt idx="2">
                  <c:v>92.28</c:v>
                </c:pt>
                <c:pt idx="3">
                  <c:v>86.11</c:v>
                </c:pt>
                <c:pt idx="4">
                  <c:v>101.31</c:v>
                </c:pt>
                <c:pt idx="5">
                  <c:v>113.66</c:v>
                </c:pt>
                <c:pt idx="6">
                  <c:v>92.19</c:v>
                </c:pt>
                <c:pt idx="7">
                  <c:v>109.53</c:v>
                </c:pt>
                <c:pt idx="8">
                  <c:v>129.44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C-4C78-B35C-EEB8CAF23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3'!$M$65:$N$65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3'!$O$65:$W$65</c:f>
              <c:numCache>
                <c:formatCode>_("€"* #,##0.00_);_("€"* \(#,##0.00\);_("€"* "-"??_);_(@_)</c:formatCode>
                <c:ptCount val="9"/>
                <c:pt idx="0">
                  <c:v>116.16</c:v>
                </c:pt>
                <c:pt idx="1">
                  <c:v>121.2</c:v>
                </c:pt>
                <c:pt idx="2">
                  <c:v>134.11000000000001</c:v>
                </c:pt>
                <c:pt idx="3">
                  <c:v>121.2</c:v>
                </c:pt>
                <c:pt idx="4">
                  <c:v>142.99</c:v>
                </c:pt>
                <c:pt idx="5">
                  <c:v>138.15</c:v>
                </c:pt>
                <c:pt idx="6">
                  <c:v>128.9</c:v>
                </c:pt>
                <c:pt idx="7">
                  <c:v>161.31</c:v>
                </c:pt>
                <c:pt idx="8">
                  <c:v>194.64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5C-4C78-B35C-EEB8CAF2342A}"/>
            </c:ext>
          </c:extLst>
        </c:ser>
        <c:ser>
          <c:idx val="1"/>
          <c:order val="1"/>
          <c:tx>
            <c:strRef>
              <c:f>'Príloha 3'!$M$66:$N$66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CC0D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3'!$O$66:$W$66</c:f>
              <c:numCache>
                <c:formatCode>_("€"* #,##0.00_);_("€"* \(#,##0.00\);_("€"* "-"??_);_(@_)</c:formatCode>
                <c:ptCount val="9"/>
                <c:pt idx="0">
                  <c:v>106.38</c:v>
                </c:pt>
                <c:pt idx="1">
                  <c:v>108.23</c:v>
                </c:pt>
                <c:pt idx="2">
                  <c:v>123.53</c:v>
                </c:pt>
                <c:pt idx="3">
                  <c:v>106.33</c:v>
                </c:pt>
                <c:pt idx="4">
                  <c:v>123.96</c:v>
                </c:pt>
                <c:pt idx="5">
                  <c:v>119.6</c:v>
                </c:pt>
                <c:pt idx="6">
                  <c:v>103.24</c:v>
                </c:pt>
                <c:pt idx="7">
                  <c:v>134.25</c:v>
                </c:pt>
                <c:pt idx="8">
                  <c:v>171.68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5C-4C78-B35C-EEB8CAF2342A}"/>
            </c:ext>
          </c:extLst>
        </c:ser>
        <c:ser>
          <c:idx val="2"/>
          <c:order val="2"/>
          <c:tx>
            <c:strRef>
              <c:f>'Príloha 3'!$M$67:$N$67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3'!$O$67:$W$67</c:f>
              <c:numCache>
                <c:formatCode>_("€"* #,##0.00_);_("€"* \(#,##0.00\);_("€"* "-"??_);_(@_)</c:formatCode>
                <c:ptCount val="9"/>
                <c:pt idx="0">
                  <c:v>111.53</c:v>
                </c:pt>
                <c:pt idx="1">
                  <c:v>116.97</c:v>
                </c:pt>
                <c:pt idx="2">
                  <c:v>130.47</c:v>
                </c:pt>
                <c:pt idx="3">
                  <c:v>113.89</c:v>
                </c:pt>
                <c:pt idx="4">
                  <c:v>136.65</c:v>
                </c:pt>
                <c:pt idx="5">
                  <c:v>125.36</c:v>
                </c:pt>
                <c:pt idx="6">
                  <c:v>107.75</c:v>
                </c:pt>
                <c:pt idx="7">
                  <c:v>148.63</c:v>
                </c:pt>
                <c:pt idx="8">
                  <c:v>184.57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35C-4C78-B35C-EEB8CAF2342A}"/>
            </c:ext>
          </c:extLst>
        </c:ser>
        <c:ser>
          <c:idx val="9"/>
          <c:order val="4"/>
          <c:tx>
            <c:strRef>
              <c:f>'Príloha 3'!$M$69:$N$69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3'!$O$69:$W$69</c:f>
              <c:numCache>
                <c:formatCode>_("€"* #,##0.00_);_("€"* \(#,##0.00\);_("€"* "-"??_);_(@_)</c:formatCode>
                <c:ptCount val="9"/>
                <c:pt idx="0">
                  <c:v>110</c:v>
                </c:pt>
                <c:pt idx="1">
                  <c:v>112</c:v>
                </c:pt>
                <c:pt idx="2">
                  <c:v>127</c:v>
                </c:pt>
                <c:pt idx="3">
                  <c:v>116.95</c:v>
                </c:pt>
                <c:pt idx="4">
                  <c:v>133.88</c:v>
                </c:pt>
                <c:pt idx="5">
                  <c:v>120.56</c:v>
                </c:pt>
                <c:pt idx="6">
                  <c:v>106.56</c:v>
                </c:pt>
                <c:pt idx="7">
                  <c:v>148.79</c:v>
                </c:pt>
                <c:pt idx="8">
                  <c:v>183.7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35C-4C78-B35C-EEB8CAF2342A}"/>
            </c:ext>
          </c:extLst>
        </c:ser>
        <c:ser>
          <c:idx val="7"/>
          <c:order val="8"/>
          <c:tx>
            <c:strRef>
              <c:f>'Príloha 3'!$M$70:$N$70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3'!$O$70:$W$70</c:f>
              <c:numCache>
                <c:formatCode>_("€"* #,##0.00_);_("€"* \(#,##0.00\);_("€"* "-"??_);_(@_)</c:formatCode>
                <c:ptCount val="9"/>
                <c:pt idx="0">
                  <c:v>89.29</c:v>
                </c:pt>
                <c:pt idx="1">
                  <c:v>84.55</c:v>
                </c:pt>
                <c:pt idx="2">
                  <c:v>92.28</c:v>
                </c:pt>
                <c:pt idx="3">
                  <c:v>86.11</c:v>
                </c:pt>
                <c:pt idx="4">
                  <c:v>101.31</c:v>
                </c:pt>
                <c:pt idx="5">
                  <c:v>113.66</c:v>
                </c:pt>
                <c:pt idx="6">
                  <c:v>92.19</c:v>
                </c:pt>
                <c:pt idx="7">
                  <c:v>109.53</c:v>
                </c:pt>
                <c:pt idx="8">
                  <c:v>129.44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35C-4C78-B35C-EEB8CAF2342A}"/>
            </c:ext>
          </c:extLst>
        </c:ser>
        <c:ser>
          <c:idx val="8"/>
          <c:order val="9"/>
          <c:tx>
            <c:strRef>
              <c:f>'Príloha 3'!$M$71:$N$71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3'!$O$71:$W$71</c:f>
              <c:numCache>
                <c:formatCode>_("€"* #,##0.00_);_("€"* \(#,##0.00\);_("€"* "-"??_);_(@_)</c:formatCode>
                <c:ptCount val="9"/>
                <c:pt idx="0">
                  <c:v>202.64</c:v>
                </c:pt>
                <c:pt idx="1">
                  <c:v>220.44</c:v>
                </c:pt>
                <c:pt idx="2">
                  <c:v>261.67</c:v>
                </c:pt>
                <c:pt idx="3">
                  <c:v>255.78</c:v>
                </c:pt>
                <c:pt idx="4">
                  <c:v>223.17</c:v>
                </c:pt>
                <c:pt idx="5">
                  <c:v>218</c:v>
                </c:pt>
                <c:pt idx="6">
                  <c:v>227.75</c:v>
                </c:pt>
                <c:pt idx="7">
                  <c:v>259.39999999999998</c:v>
                </c:pt>
                <c:pt idx="8">
                  <c:v>315.99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35C-4C78-B35C-EEB8CAF2342A}"/>
            </c:ext>
          </c:extLst>
        </c:ser>
        <c:ser>
          <c:idx val="10"/>
          <c:order val="10"/>
          <c:tx>
            <c:strRef>
              <c:f>'Príloha 3'!$M$72:$N$72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3'!$O$64:$W$64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3'!$O$72:$W$72</c:f>
              <c:numCache>
                <c:formatCode>_("€"* #,##0.00_);_("€"* \(#,##0.00\);_("€"* "-"??_);_(@_)</c:formatCode>
                <c:ptCount val="9"/>
                <c:pt idx="0">
                  <c:v>112.71000000000001</c:v>
                </c:pt>
                <c:pt idx="1">
                  <c:v>112.97499999999999</c:v>
                </c:pt>
                <c:pt idx="2">
                  <c:v>125.99</c:v>
                </c:pt>
                <c:pt idx="3">
                  <c:v>114.44</c:v>
                </c:pt>
                <c:pt idx="4">
                  <c:v>133.88</c:v>
                </c:pt>
                <c:pt idx="5">
                  <c:v>120.86</c:v>
                </c:pt>
                <c:pt idx="6">
                  <c:v>109.1</c:v>
                </c:pt>
                <c:pt idx="7">
                  <c:v>148.63</c:v>
                </c:pt>
                <c:pt idx="8">
                  <c:v>184.4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35C-4C78-B35C-EEB8CAF23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'Príloha 3'!$M$68:$N$68</c15:sqref>
                        </c15:formulaRef>
                      </c:ext>
                    </c:extLst>
                    <c:strCache>
                      <c:ptCount val="2"/>
                      <c:pt idx="0">
                        <c:v>Poľsko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'Príloha 3'!$O$64:$W$64</c15:sqref>
                        </c15:formulaRef>
                      </c:ext>
                    </c:extLst>
                    <c:strCach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'Príloha 3'!$O$68:$W$68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E35C-4C78-B35C-EEB8CAF2342A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3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3884322916666687"/>
          <c:y val="2.9137500000000004E-2"/>
          <c:w val="0.16115677083333332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002604166666663E-2"/>
          <c:y val="5.0925925925925923E-2"/>
          <c:w val="0.75565052083333328"/>
          <c:h val="0.85269830877538855"/>
        </c:manualLayout>
      </c:layout>
      <c:areaChart>
        <c:grouping val="standard"/>
        <c:varyColors val="0"/>
        <c:ser>
          <c:idx val="6"/>
          <c:order val="5"/>
          <c:tx>
            <c:strRef>
              <c:f>'Príloha 3'!$M$89:$N$89</c:f>
              <c:strCache>
                <c:ptCount val="2"/>
                <c:pt idx="0">
                  <c:v>Najvyššia cena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 w="25400">
              <a:noFill/>
            </a:ln>
            <a:effectLst/>
          </c:spP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3'!$O$89:$W$89</c:f>
              <c:numCache>
                <c:formatCode>_("€"* #,##0.00_);_("€"* \(#,##0.00\);_("€"* "-"??_);_(@_)</c:formatCode>
                <c:ptCount val="9"/>
                <c:pt idx="0">
                  <c:v>46.66</c:v>
                </c:pt>
                <c:pt idx="1">
                  <c:v>38.65</c:v>
                </c:pt>
                <c:pt idx="2">
                  <c:v>40.03</c:v>
                </c:pt>
                <c:pt idx="3">
                  <c:v>40.4</c:v>
                </c:pt>
                <c:pt idx="4">
                  <c:v>42.62</c:v>
                </c:pt>
                <c:pt idx="5">
                  <c:v>39.08</c:v>
                </c:pt>
                <c:pt idx="6">
                  <c:v>42.13</c:v>
                </c:pt>
                <c:pt idx="7">
                  <c:v>62.34</c:v>
                </c:pt>
                <c:pt idx="8">
                  <c:v>59.79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4-4FA7-8868-2A1BE9BF2E01}"/>
            </c:ext>
          </c:extLst>
        </c:ser>
        <c:ser>
          <c:idx val="4"/>
          <c:order val="6"/>
          <c:tx>
            <c:strRef>
              <c:f>'Príloha 3'!$M$87:$N$87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20000"/>
                <a:lumOff val="80000"/>
              </a:srgbClr>
            </a:solidFill>
            <a:ln w="25400">
              <a:noFill/>
            </a:ln>
            <a:effectLst/>
          </c:spP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3'!$O$87:$W$87</c:f>
              <c:numCache>
                <c:formatCode>_("€"* #,##0.00_);_("€"* \(#,##0.00\);_("€"* "-"??_);_(@_)</c:formatCode>
                <c:ptCount val="9"/>
                <c:pt idx="0">
                  <c:v>30.42</c:v>
                </c:pt>
                <c:pt idx="1">
                  <c:v>28.46</c:v>
                </c:pt>
                <c:pt idx="2">
                  <c:v>31.03</c:v>
                </c:pt>
                <c:pt idx="3">
                  <c:v>33.14</c:v>
                </c:pt>
                <c:pt idx="4">
                  <c:v>33.46</c:v>
                </c:pt>
                <c:pt idx="5">
                  <c:v>33.5</c:v>
                </c:pt>
                <c:pt idx="6">
                  <c:v>33.47</c:v>
                </c:pt>
                <c:pt idx="7">
                  <c:v>42.6</c:v>
                </c:pt>
                <c:pt idx="8">
                  <c:v>46.82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4-4FA7-8868-2A1BE9BF2E01}"/>
            </c:ext>
          </c:extLst>
        </c:ser>
        <c:ser>
          <c:idx val="5"/>
          <c:order val="7"/>
          <c:tx>
            <c:strRef>
              <c:f>'Príloha 3'!$M$88:$N$88</c:f>
              <c:strCache>
                <c:ptCount val="2"/>
                <c:pt idx="0">
                  <c:v>Najnižšia cena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3'!$O$88:$W$88</c:f>
              <c:numCache>
                <c:formatCode>_("€"* #,##0.00_);_("€"* \(#,##0.00\);_("€"* "-"??_);_(@_)</c:formatCode>
                <c:ptCount val="9"/>
                <c:pt idx="0">
                  <c:v>21.36</c:v>
                </c:pt>
                <c:pt idx="1">
                  <c:v>21.27</c:v>
                </c:pt>
                <c:pt idx="2">
                  <c:v>27.58</c:v>
                </c:pt>
                <c:pt idx="3">
                  <c:v>27.29</c:v>
                </c:pt>
                <c:pt idx="4">
                  <c:v>28.45</c:v>
                </c:pt>
                <c:pt idx="5">
                  <c:v>28.05</c:v>
                </c:pt>
                <c:pt idx="6">
                  <c:v>29.87</c:v>
                </c:pt>
                <c:pt idx="7">
                  <c:v>31.32</c:v>
                </c:pt>
                <c:pt idx="8">
                  <c:v>35.68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4-4FA7-8868-2A1BE9BF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5872"/>
        <c:axId val="1359456304"/>
      </c:areaChart>
      <c:lineChart>
        <c:grouping val="standard"/>
        <c:varyColors val="0"/>
        <c:ser>
          <c:idx val="0"/>
          <c:order val="0"/>
          <c:tx>
            <c:strRef>
              <c:f>'Príloha 3'!$M$83:$N$83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solidFill>
                <a:srgbClr val="0CC0D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3'!$O$83:$W$83</c:f>
              <c:numCache>
                <c:formatCode>_("€"* #,##0.00_);_("€"* \(#,##0.00\);_("€"* "-"??_);_(@_)</c:formatCode>
                <c:ptCount val="9"/>
                <c:pt idx="0">
                  <c:v>33.729999999999997</c:v>
                </c:pt>
                <c:pt idx="1">
                  <c:v>31.33</c:v>
                </c:pt>
                <c:pt idx="2">
                  <c:v>37.28</c:v>
                </c:pt>
                <c:pt idx="3">
                  <c:v>40.4</c:v>
                </c:pt>
                <c:pt idx="4">
                  <c:v>37</c:v>
                </c:pt>
                <c:pt idx="5">
                  <c:v>37.74</c:v>
                </c:pt>
                <c:pt idx="6">
                  <c:v>39.67</c:v>
                </c:pt>
                <c:pt idx="7">
                  <c:v>50.1</c:v>
                </c:pt>
                <c:pt idx="8">
                  <c:v>51.66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134-4FA7-8868-2A1BE9BF2E01}"/>
            </c:ext>
          </c:extLst>
        </c:ser>
        <c:ser>
          <c:idx val="2"/>
          <c:order val="2"/>
          <c:tx>
            <c:strRef>
              <c:f>'Príloha 3'!$M$85:$N$85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solidFill>
                <a:srgbClr val="0CC0DF"/>
              </a:solidFill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3'!$O$85:$W$85</c:f>
              <c:numCache>
                <c:formatCode>_("€"* #,##0.00_);_("€"* \(#,##0.00\);_("€"* "-"??_);_(@_)</c:formatCode>
                <c:ptCount val="9"/>
                <c:pt idx="0">
                  <c:v>26.5</c:v>
                </c:pt>
                <c:pt idx="1">
                  <c:v>24.26</c:v>
                </c:pt>
                <c:pt idx="2">
                  <c:v>31.2</c:v>
                </c:pt>
                <c:pt idx="3">
                  <c:v>30.41</c:v>
                </c:pt>
                <c:pt idx="4">
                  <c:v>31.48</c:v>
                </c:pt>
                <c:pt idx="5">
                  <c:v>30.34</c:v>
                </c:pt>
                <c:pt idx="6">
                  <c:v>31.91</c:v>
                </c:pt>
                <c:pt idx="7">
                  <c:v>44.19</c:v>
                </c:pt>
                <c:pt idx="8">
                  <c:v>46.04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134-4FA7-8868-2A1BE9BF2E01}"/>
            </c:ext>
          </c:extLst>
        </c:ser>
        <c:ser>
          <c:idx val="3"/>
          <c:order val="3"/>
          <c:tx>
            <c:strRef>
              <c:f>'Príloha 3'!$M$86:$N$86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solidFill>
                <a:srgbClr val="0CC0DF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3'!$O$86:$W$86</c:f>
              <c:numCache>
                <c:formatCode>_("€"* #,##0.00_);_("€"* \(#,##0.00\);_("€"* "-"??_);_(@_)</c:formatCode>
                <c:ptCount val="9"/>
                <c:pt idx="0">
                  <c:v>27.1</c:v>
                </c:pt>
                <c:pt idx="1">
                  <c:v>25.39</c:v>
                </c:pt>
                <c:pt idx="2">
                  <c:v>32.659999999999997</c:v>
                </c:pt>
                <c:pt idx="3">
                  <c:v>31.59</c:v>
                </c:pt>
                <c:pt idx="4">
                  <c:v>31.48</c:v>
                </c:pt>
                <c:pt idx="5">
                  <c:v>31.11</c:v>
                </c:pt>
                <c:pt idx="6">
                  <c:v>34.380000000000003</c:v>
                </c:pt>
                <c:pt idx="7">
                  <c:v>49.34</c:v>
                </c:pt>
                <c:pt idx="8">
                  <c:v>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134-4FA7-8868-2A1BE9BF2E01}"/>
            </c:ext>
          </c:extLst>
        </c:ser>
        <c:ser>
          <c:idx val="9"/>
          <c:order val="4"/>
          <c:tx>
            <c:strRef>
              <c:f>'Príloha 3'!$M$87:$N$87</c:f>
              <c:strCache>
                <c:ptCount val="2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65959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3'!$O$87:$W$87</c:f>
              <c:numCache>
                <c:formatCode>_("€"* #,##0.00_);_("€"* \(#,##0.00\);_("€"* "-"??_);_(@_)</c:formatCode>
                <c:ptCount val="9"/>
                <c:pt idx="0">
                  <c:v>30.42</c:v>
                </c:pt>
                <c:pt idx="1">
                  <c:v>28.46</c:v>
                </c:pt>
                <c:pt idx="2">
                  <c:v>31.03</c:v>
                </c:pt>
                <c:pt idx="3">
                  <c:v>33.14</c:v>
                </c:pt>
                <c:pt idx="4">
                  <c:v>33.46</c:v>
                </c:pt>
                <c:pt idx="5">
                  <c:v>33.5</c:v>
                </c:pt>
                <c:pt idx="6">
                  <c:v>33.47</c:v>
                </c:pt>
                <c:pt idx="7">
                  <c:v>42.6</c:v>
                </c:pt>
                <c:pt idx="8">
                  <c:v>46.82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134-4FA7-8868-2A1BE9BF2E01}"/>
            </c:ext>
          </c:extLst>
        </c:ser>
        <c:ser>
          <c:idx val="7"/>
          <c:order val="8"/>
          <c:tx>
            <c:strRef>
              <c:f>'Príloha 3'!$M$88:$N$88</c:f>
              <c:strCache>
                <c:ptCount val="2"/>
                <c:pt idx="0">
                  <c:v>Najnižšia cena</c:v>
                </c:pt>
              </c:strCache>
            </c:strRef>
          </c:tx>
          <c:spPr>
            <a:ln w="28575" cap="rnd">
              <a:solidFill>
                <a:srgbClr val="44546A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3'!$O$88:$W$88</c:f>
              <c:numCache>
                <c:formatCode>_("€"* #,##0.00_);_("€"* \(#,##0.00\);_("€"* "-"??_);_(@_)</c:formatCode>
                <c:ptCount val="9"/>
                <c:pt idx="0">
                  <c:v>21.36</c:v>
                </c:pt>
                <c:pt idx="1">
                  <c:v>21.27</c:v>
                </c:pt>
                <c:pt idx="2">
                  <c:v>27.58</c:v>
                </c:pt>
                <c:pt idx="3">
                  <c:v>27.29</c:v>
                </c:pt>
                <c:pt idx="4">
                  <c:v>28.45</c:v>
                </c:pt>
                <c:pt idx="5">
                  <c:v>28.05</c:v>
                </c:pt>
                <c:pt idx="6">
                  <c:v>29.87</c:v>
                </c:pt>
                <c:pt idx="7">
                  <c:v>31.32</c:v>
                </c:pt>
                <c:pt idx="8">
                  <c:v>35.68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134-4FA7-8868-2A1BE9BF2E01}"/>
            </c:ext>
          </c:extLst>
        </c:ser>
        <c:ser>
          <c:idx val="8"/>
          <c:order val="9"/>
          <c:tx>
            <c:strRef>
              <c:f>'Príloha 3'!$M$89:$N$89</c:f>
              <c:strCache>
                <c:ptCount val="2"/>
                <c:pt idx="0">
                  <c:v>Najvyššia cena</c:v>
                </c:pt>
              </c:strCache>
            </c:strRef>
          </c:tx>
          <c:spPr>
            <a:ln w="28575" cap="rnd">
              <a:solidFill>
                <a:srgbClr val="44546A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3'!$O$89:$W$89</c:f>
              <c:numCache>
                <c:formatCode>_("€"* #,##0.00_);_("€"* \(#,##0.00\);_("€"* "-"??_);_(@_)</c:formatCode>
                <c:ptCount val="9"/>
                <c:pt idx="0">
                  <c:v>46.66</c:v>
                </c:pt>
                <c:pt idx="1">
                  <c:v>38.65</c:v>
                </c:pt>
                <c:pt idx="2">
                  <c:v>40.03</c:v>
                </c:pt>
                <c:pt idx="3">
                  <c:v>40.4</c:v>
                </c:pt>
                <c:pt idx="4">
                  <c:v>42.62</c:v>
                </c:pt>
                <c:pt idx="5">
                  <c:v>39.08</c:v>
                </c:pt>
                <c:pt idx="6">
                  <c:v>42.13</c:v>
                </c:pt>
                <c:pt idx="7">
                  <c:v>62.34</c:v>
                </c:pt>
                <c:pt idx="8">
                  <c:v>59.79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134-4FA7-8868-2A1BE9BF2E01}"/>
            </c:ext>
          </c:extLst>
        </c:ser>
        <c:ser>
          <c:idx val="10"/>
          <c:order val="10"/>
          <c:tx>
            <c:strRef>
              <c:f>'Príloha 3'!$M$90:$N$90</c:f>
              <c:strCache>
                <c:ptCount val="2"/>
                <c:pt idx="0">
                  <c:v>Medián ceny</c:v>
                </c:pt>
              </c:strCache>
            </c:strRef>
          </c:tx>
          <c:spPr>
            <a:ln w="28575" cap="rnd">
              <a:solidFill>
                <a:srgbClr val="44546A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'Príloha 3'!$O$82:$W$82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'Príloha 3'!$O$90:$W$90</c:f>
              <c:numCache>
                <c:formatCode>_("€"* #,##0.00_);_("€"* \(#,##0.00\);_("€"* "-"??_);_(@_)</c:formatCode>
                <c:ptCount val="9"/>
                <c:pt idx="0">
                  <c:v>30.04</c:v>
                </c:pt>
                <c:pt idx="1">
                  <c:v>27.88</c:v>
                </c:pt>
                <c:pt idx="2">
                  <c:v>33.83</c:v>
                </c:pt>
                <c:pt idx="3">
                  <c:v>33.35</c:v>
                </c:pt>
                <c:pt idx="4">
                  <c:v>33.245000000000005</c:v>
                </c:pt>
                <c:pt idx="5">
                  <c:v>33.03</c:v>
                </c:pt>
                <c:pt idx="6">
                  <c:v>35.150000000000006</c:v>
                </c:pt>
                <c:pt idx="7">
                  <c:v>49.93</c:v>
                </c:pt>
                <c:pt idx="8">
                  <c:v>46.09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134-4FA7-8868-2A1BE9BF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'Príloha 3'!$M$84:$N$84</c15:sqref>
                        </c15:formulaRef>
                      </c:ext>
                    </c:extLst>
                    <c:strCache>
                      <c:ptCount val="2"/>
                      <c:pt idx="0">
                        <c:v>Česko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rgbClr val="66CCFF"/>
                    </a:solidFill>
                    <a:ln w="9525">
                      <a:solidFill>
                        <a:srgbClr val="99CC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'Príloha 3'!$O$82:$W$82</c15:sqref>
                        </c15:formulaRef>
                      </c:ext>
                    </c:extLst>
                    <c:strCach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'Príloha 3'!$O$84:$W$84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A134-4FA7-8868-2A1BE9BF2E01}"/>
                  </c:ext>
                </c:extLst>
              </c15:ser>
            </c15:filteredLineSeries>
          </c:ext>
        </c:extLst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 val="autoZero"/>
        <c:auto val="1"/>
        <c:lblAlgn val="ctr"/>
        <c:lblOffset val="1"/>
        <c:noMultiLvlLbl val="0"/>
      </c:catAx>
      <c:valAx>
        <c:axId val="1359456304"/>
        <c:scaling>
          <c:orientation val="minMax"/>
          <c:max val="7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midCat"/>
        <c:majorUnit val="1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4102083333333333"/>
          <c:y val="2.5609722222222221E-2"/>
          <c:w val="0.15897916666666667"/>
          <c:h val="0.939112548583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9779212721157E-2"/>
          <c:y val="5.0925925925925923E-2"/>
          <c:w val="0.75344565972222222"/>
          <c:h val="0.85269830877538855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'Príloha 4'!$M$15:$N$15</c:f>
              <c:strCache>
                <c:ptCount val="2"/>
                <c:pt idx="0">
                  <c:v>Slovensko</c:v>
                </c:pt>
              </c:strCache>
            </c:strRef>
          </c:tx>
          <c:spPr>
            <a:solidFill>
              <a:srgbClr val="FF7F7F">
                <a:lumMod val="40000"/>
                <a:lumOff val="60000"/>
              </a:srgb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0-4B44-9619-C3137AE2D1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B0-4B44-9619-C3137AE2D127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B0-4B44-9619-C3137AE2D1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4'!$O$10:$R$10</c15:sqref>
                  </c15:fullRef>
                </c:ext>
              </c:extLst>
              <c:f>'Príloha 4'!$P$10:$R$10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4'!$O$15:$R$15</c15:sqref>
                  </c15:fullRef>
                </c:ext>
              </c:extLst>
              <c:f>'Príloha 4'!$P$15:$R$15</c:f>
              <c:numCache>
                <c:formatCode>0.00</c:formatCode>
                <c:ptCount val="3"/>
                <c:pt idx="0">
                  <c:v>104.86486486486486</c:v>
                </c:pt>
                <c:pt idx="1">
                  <c:v>123.75259875259874</c:v>
                </c:pt>
                <c:pt idx="2">
                  <c:v>133.8877338877339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465872"/>
        <c:axId val="1359456304"/>
      </c:barChart>
      <c:barChart>
        <c:barDir val="col"/>
        <c:grouping val="clustered"/>
        <c:varyColors val="0"/>
        <c:ser>
          <c:idx val="6"/>
          <c:order val="5"/>
          <c:tx>
            <c:strRef>
              <c:f>'Príloha 4'!$M$16:$N$16</c:f>
              <c:strCache>
                <c:ptCount val="2"/>
                <c:pt idx="0">
                  <c:v>Európska únia</c:v>
                </c:pt>
              </c:strCache>
            </c:strRef>
          </c:tx>
          <c:spPr>
            <a:solidFill>
              <a:srgbClr val="0CC0DF">
                <a:lumMod val="20000"/>
                <a:lumOff val="80000"/>
              </a:srgbClr>
            </a:solidFill>
            <a:ln w="25400"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4'!$O$10:$R$10</c15:sqref>
                  </c15:fullRef>
                </c:ext>
              </c:extLst>
              <c:f>'Príloha 4'!$P$10:$R$10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4'!$O$16:$R$16</c15:sqref>
                  </c15:fullRef>
                </c:ext>
              </c:extLst>
              <c:f>'Príloha 4'!$P$16:$R$16</c:f>
              <c:numCache>
                <c:formatCode>0.00</c:formatCode>
                <c:ptCount val="3"/>
                <c:pt idx="0">
                  <c:v>104.20687716668229</c:v>
                </c:pt>
                <c:pt idx="1">
                  <c:v>115.29092101564696</c:v>
                </c:pt>
                <c:pt idx="2">
                  <c:v>125.9064930197695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84960"/>
        <c:axId val="427478304"/>
      </c:barChart>
      <c:lineChart>
        <c:grouping val="standard"/>
        <c:varyColors val="0"/>
        <c:ser>
          <c:idx val="0"/>
          <c:order val="0"/>
          <c:tx>
            <c:strRef>
              <c:f>'Príloha 4'!$M$13:$N$13</c:f>
              <c:strCache>
                <c:ptCount val="2"/>
                <c:pt idx="0">
                  <c:v>Rakúsko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4'!$O$10:$R$10</c15:sqref>
                  </c15:fullRef>
                </c:ext>
              </c:extLst>
              <c:f>'Príloha 4'!$P$10:$R$10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4'!$O$13:$R$13</c15:sqref>
                  </c15:fullRef>
                </c:ext>
              </c:extLst>
              <c:f>'Príloha 4'!$P$13:$R$13</c:f>
              <c:numCache>
                <c:formatCode>0.00</c:formatCode>
                <c:ptCount val="3"/>
                <c:pt idx="0">
                  <c:v>99.599198396793597</c:v>
                </c:pt>
                <c:pt idx="1">
                  <c:v>105.61122244488979</c:v>
                </c:pt>
                <c:pt idx="2">
                  <c:v>124.14829659318639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14-497B-B22A-55EC3BBACE39}"/>
            </c:ext>
          </c:extLst>
        </c:ser>
        <c:ser>
          <c:idx val="1"/>
          <c:order val="1"/>
          <c:tx>
            <c:strRef>
              <c:f>'Príloha 4'!$M$11:$N$11</c:f>
              <c:strCache>
                <c:ptCount val="2"/>
                <c:pt idx="0">
                  <c:v>Česko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/>
              </a:solidFill>
              <a:ln w="9525">
                <a:solidFill>
                  <a:srgbClr val="99CCFF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4'!$O$10:$R$10</c15:sqref>
                  </c15:fullRef>
                </c:ext>
              </c:extLst>
              <c:f>'Príloha 4'!$P$10:$R$10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4'!$O$11:$R$11</c15:sqref>
                  </c15:fullRef>
                </c:ext>
              </c:extLst>
              <c:f>'Príloha 4'!$P$11:$R$11</c:f>
              <c:numCache>
                <c:formatCode>0.00</c:formatCode>
                <c:ptCount val="3"/>
                <c:pt idx="0">
                  <c:v>101.3550135501355</c:v>
                </c:pt>
                <c:pt idx="1">
                  <c:v>114.90514905149053</c:v>
                </c:pt>
                <c:pt idx="2">
                  <c:v>128.63595302619692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14-497B-B22A-55EC3BBACE39}"/>
            </c:ext>
          </c:extLst>
        </c:ser>
        <c:ser>
          <c:idx val="2"/>
          <c:order val="2"/>
          <c:tx>
            <c:strRef>
              <c:f>'Príloha 4'!$M$12:$N$12</c:f>
              <c:strCache>
                <c:ptCount val="2"/>
                <c:pt idx="0">
                  <c:v>Maďarsko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75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4'!$O$10:$R$10</c15:sqref>
                  </c15:fullRef>
                </c:ext>
              </c:extLst>
              <c:f>'Príloha 4'!$P$10:$R$10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4'!$O$12:$R$12</c15:sqref>
                  </c15:fullRef>
                </c:ext>
              </c:extLst>
              <c:f>'Príloha 4'!$P$12:$R$12</c:f>
              <c:numCache>
                <c:formatCode>0.00</c:formatCode>
                <c:ptCount val="3"/>
                <c:pt idx="0">
                  <c:v>105.22522522522522</c:v>
                </c:pt>
                <c:pt idx="1">
                  <c:v>125.94594594594595</c:v>
                </c:pt>
                <c:pt idx="2">
                  <c:v>157.86486486486487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4-497B-B22A-55EC3BBACE39}"/>
            </c:ext>
          </c:extLst>
        </c:ser>
        <c:ser>
          <c:idx val="3"/>
          <c:order val="3"/>
          <c:tx>
            <c:strRef>
              <c:f>'Príloha 4'!$M$14:$N$14</c:f>
              <c:strCache>
                <c:ptCount val="2"/>
                <c:pt idx="0">
                  <c:v>Poľsko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CC0DF">
                  <a:lumMod val="50000"/>
                </a:srgb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'Príloha 4'!$O$10:$R$10</c15:sqref>
                  </c15:fullRef>
                </c:ext>
              </c:extLst>
              <c:f>'Príloha 4'!$P$10:$R$10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'Príloha 4'!$O$14:$R$14</c15:sqref>
                  </c15:fullRef>
                </c:ext>
              </c:extLst>
              <c:f>'Príloha 4'!$P$14:$R$14</c:f>
              <c:numCache>
                <c:formatCode>0.00</c:formatCode>
                <c:ptCount val="3"/>
                <c:pt idx="0">
                  <c:v>103.23612761678397</c:v>
                </c:pt>
                <c:pt idx="1">
                  <c:v>122.10439711125332</c:v>
                </c:pt>
                <c:pt idx="2">
                  <c:v>144.0533869640735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4-497B-B22A-55EC3BBA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465872"/>
        <c:axId val="1359456304"/>
      </c:lineChart>
      <c:catAx>
        <c:axId val="135946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56304"/>
        <c:crossesAt val="90"/>
        <c:auto val="1"/>
        <c:lblAlgn val="ctr"/>
        <c:lblOffset val="1"/>
        <c:noMultiLvlLbl val="0"/>
      </c:catAx>
      <c:valAx>
        <c:axId val="1359456304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1359465872"/>
        <c:crosses val="autoZero"/>
        <c:crossBetween val="between"/>
        <c:majorUnit val="20"/>
      </c:valAx>
      <c:valAx>
        <c:axId val="427478304"/>
        <c:scaling>
          <c:orientation val="minMax"/>
          <c:max val="160"/>
          <c:min val="90"/>
        </c:scaling>
        <c:delete val="1"/>
        <c:axPos val="r"/>
        <c:numFmt formatCode="0" sourceLinked="1"/>
        <c:majorTickMark val="out"/>
        <c:minorTickMark val="none"/>
        <c:tickLblPos val="nextTo"/>
        <c:crossAx val="427484960"/>
        <c:crosses val="max"/>
        <c:crossBetween val="between"/>
      </c:valAx>
      <c:catAx>
        <c:axId val="4274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84322916666687"/>
          <c:y val="6.0887499999999997E-2"/>
          <c:w val="0.15090572916666664"/>
          <c:h val="0.86008090277777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2"/>
          </a:solidFill>
          <a:latin typeface="Century Gothic" panose="020B050202020202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treemap" uniqueId="{F9CBC96F-CDF6-48F2-B309-21C4EA6886EA}" formatIdx="0">
          <cx:tx>
            <cx:txData>
              <cx:f>_xlchart.v1.1</cx:f>
              <cx:v>Podiel exportu</cx:v>
            </cx:txData>
          </cx:tx>
          <cx:dataPt idx="0">
            <cx:spPr>
              <a:solidFill>
                <a:schemeClr val="accent5">
                  <a:lumMod val="20000"/>
                  <a:lumOff val="80000"/>
                </a:schemeClr>
              </a:solidFill>
            </cx:spPr>
          </cx:dataPt>
          <cx:dataPt idx="1">
            <cx:spPr>
              <a:solidFill>
                <a:schemeClr val="accent2"/>
              </a:solidFill>
            </cx:spPr>
          </cx:dataPt>
          <cx:dataPt idx="2">
            <cx:spPr>
              <a:solidFill>
                <a:srgbClr val="AEDDED"/>
              </a:solidFill>
            </cx:spPr>
          </cx:dataPt>
          <cx:dataPt idx="3">
            <cx:spPr>
              <a:solidFill>
                <a:schemeClr val="accent5">
                  <a:lumMod val="40000"/>
                  <a:lumOff val="60000"/>
                </a:schemeClr>
              </a:solidFill>
            </cx:spPr>
          </cx:dataPt>
          <cx:dataPt idx="4">
            <cx:spPr>
              <a:solidFill>
                <a:srgbClr val="33CCFF"/>
              </a:solidFill>
            </cx:spPr>
          </cx:dataPt>
          <cx:dataPt idx="5">
            <cx:spPr>
              <a:solidFill>
                <a:schemeClr val="accent5">
                  <a:lumMod val="60000"/>
                  <a:lumOff val="40000"/>
                </a:schemeClr>
              </a:solidFill>
            </cx:spPr>
          </cx:dataPt>
          <cx:dataPt idx="6">
            <cx:spPr>
              <a:solidFill>
                <a:schemeClr val="accent5"/>
              </a:solidFill>
            </cx:spPr>
          </cx:dataPt>
          <cx:dataPt idx="7">
            <cx:spPr>
              <a:solidFill>
                <a:srgbClr val="0BAAC5"/>
              </a:solidFill>
            </cx:spPr>
          </cx:dataPt>
          <cx:dataPt idx="8">
            <cx:spPr>
              <a:solidFill>
                <a:srgbClr val="197EA7"/>
              </a:solidFill>
            </cx:spPr>
          </cx:dataPt>
          <cx:dataPt idx="9">
            <cx:spPr>
              <a:solidFill>
                <a:schemeClr val="accent5">
                  <a:lumMod val="50000"/>
                </a:schemeClr>
              </a:solidFill>
            </cx:spPr>
          </cx:dataPt>
          <cx:dataPt idx="10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Labels>
            <cx:numFmt formatCode="0,00%" sourceLinked="0"/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sk-SK" sz="800" b="0" i="0" u="none" strike="noStrike" kern="1200" spc="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Century Gothic" panose="020B0502020202020204" pitchFamily="34" charset="0"/>
                    <a:cs typeface="Century Gothic" panose="020B0502020202020204" pitchFamily="34" charset="0"/>
                  </a:defRPr>
                </a:pPr>
                <a:endParaRPr lang="sk-SK" sz="800" b="0">
                  <a:solidFill>
                    <a:schemeClr val="tx2"/>
                  </a:solidFill>
                  <a:latin typeface="Century Gothic" panose="020B0502020202020204" pitchFamily="34" charset="0"/>
                </a:endParaRPr>
              </a:p>
            </cx:txPr>
            <cx:visibility seriesName="0" categoryName="1" value="1"/>
            <cx:separator>
</cx:separator>
            <cx:dataLabel idx="0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200" b="1"/>
                  </a:pPr>
                  <a:r>
                    <a:rPr lang="sk-SK" b="1"/>
                    <a:t>Česko
21,82%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200" b="1"/>
                  </a:pPr>
                  <a:r>
                    <a:rPr lang="sk-SK" b="1"/>
                    <a:t>Maďarsko
20,32%</a:t>
                  </a:r>
                </a:p>
              </cx:txPr>
              <cx:visibility seriesName="0" categoryName="1" value="1"/>
              <cx:separator>
</cx:separator>
            </cx:dataLabel>
            <cx:dataLabel idx="2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200" b="1"/>
                  </a:pPr>
                  <a:r>
                    <a:rPr lang="sk-SK" b="1"/>
                    <a:t>Poľsko
11,70%</a:t>
                  </a:r>
                </a:p>
              </cx:txPr>
              <cx:visibility seriesName="0" categoryName="1" value="1"/>
              <cx:separator>
</cx:separator>
            </cx:dataLabel>
            <cx:dataLabel idx="3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 b="1"/>
                  </a:pPr>
                  <a:r>
                    <a:rPr lang="sk-SK" b="1"/>
                    <a:t>Rakúsko
10,73%</a:t>
                  </a:r>
                </a:p>
              </cx:txPr>
              <cx:visibility seriesName="0" categoryName="1" value="1"/>
              <cx:separator>
</cx:separator>
            </cx:dataLabel>
            <cx:dataLabel idx="4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/>
                  </a:pPr>
                  <a:r>
                    <a:rPr lang="sk-SK" b="0">
                      <a:solidFill>
                        <a:schemeClr val="tx2"/>
                      </a:solidFill>
                      <a:latin typeface="Century Gothic" panose="020B0502020202020204" pitchFamily="34" charset="0"/>
                    </a:rPr>
                    <a:t>Nemecko
9,66%</a:t>
                  </a:r>
                </a:p>
              </cx:txPr>
              <cx:visibility seriesName="0" categoryName="1" value="1"/>
              <cx:separator>
</cx:separator>
            </cx:dataLabel>
            <cx:dataLabel idx="5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000"/>
                  </a:pPr>
                  <a:r>
                    <a:rPr lang="sk-SK" sz="900"/>
                    <a:t>Taliansko
5,60%</a:t>
                  </a:r>
                </a:p>
              </cx:txPr>
              <cx:visibility seriesName="0" categoryName="1" value="1"/>
              <cx:separator>
</cx:separator>
            </cx:dataLabel>
            <cx:dataLabel idx="6">
              <cx:numFmt formatCode="0,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500"/>
                  </a:pPr>
                  <a:r>
                    <a:rPr lang="sk-SK" sz="500"/>
                    <a:t>Holandsko
2,9%</a:t>
                  </a:r>
                </a:p>
              </cx:txPr>
              <cx:visibility seriesName="0" categoryName="1" value="1"/>
              <cx:separator>
</cx:separator>
            </cx:dataLabel>
            <cx:dataLabel idx="7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600"/>
                  </a:pPr>
                  <a:r>
                    <a:rPr lang="sk-SK"/>
                    <a:t>Francúzsko
2,45%</a:t>
                  </a:r>
                </a:p>
              </cx:txPr>
              <cx:visibility seriesName="0" categoryName="1" value="1"/>
              <cx:separator>
</cx:separator>
            </cx:dataLabel>
            <cx:dataLabel idx="8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00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r>
                    <a:rPr lang="sk-SK" sz="90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rPr>
                    <a:t>Rumunsko
2,29%</a:t>
                  </a:r>
                </a:p>
              </cx:txPr>
              <cx:visibility seriesName="0" categoryName="1" value="1"/>
              <cx:separator>
</cx:separator>
            </cx:dataLabel>
            <cx:dataLabel idx="9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sk-SK" sz="600" b="0" i="0" u="none" strike="noStrike" kern="1200" spc="0" baseline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  <a:latin typeface="Century Gothic" panose="020B0502020202020204" pitchFamily="34" charset="0"/>
                      <a:ea typeface="Century Gothic" panose="020B0502020202020204" pitchFamily="34" charset="0"/>
                      <a:cs typeface="Century Gothic" panose="020B0502020202020204" pitchFamily="34" charset="0"/>
                    </a:defRPr>
                  </a:pPr>
                  <a:r>
                    <a:rPr lang="sk-SK"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rPr>
                    <a:t>Veľká Británia
1,51%</a:t>
                  </a:r>
                </a:p>
              </cx:txPr>
              <cx:visibility seriesName="0" categoryName="1" value="1"/>
              <cx:separator>
</cx:separator>
            </cx:dataLabel>
            <cx:dataLabel idx="10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 b="1"/>
                  </a:pPr>
                  <a:r>
                    <a:rPr lang="sk-SK" b="1"/>
                    <a:t>Zvyšné krajiny
11,04%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plotArea>
      <cx:plotAreaRegion>
        <cx:series layoutId="treemap" uniqueId="{F9CBC96F-CDF6-48F2-B309-21C4EA6886EA}">
          <cx:tx>
            <cx:txData>
              <cx:f>_xlchart.v1.4</cx:f>
              <cx:v>Podiel importu</cx:v>
            </cx:txData>
          </cx:tx>
          <cx:spPr>
            <a:solidFill>
              <a:schemeClr val="accent1">
                <a:lumMod val="20000"/>
                <a:lumOff val="80000"/>
              </a:schemeClr>
            </a:solidFill>
          </cx:spPr>
          <cx:dataPt idx="1">
            <cx:spPr>
              <a:solidFill>
                <a:schemeClr val="accent3">
                  <a:lumMod val="60000"/>
                  <a:lumOff val="40000"/>
                </a:schemeClr>
              </a:solidFill>
            </cx:spPr>
          </cx:dataPt>
          <cx:dataPt idx="2">
            <cx:spPr>
              <a:solidFill>
                <a:schemeClr val="accent3">
                  <a:lumMod val="20000"/>
                  <a:lumOff val="80000"/>
                </a:schemeClr>
              </a:solidFill>
            </cx:spPr>
          </cx:dataPt>
          <cx:dataPt idx="3">
            <cx:spPr>
              <a:solidFill>
                <a:schemeClr val="accent1"/>
              </a:solidFill>
            </cx:spPr>
          </cx:dataPt>
          <cx:dataPt idx="4">
            <cx:spPr>
              <a:solidFill>
                <a:schemeClr val="accent1">
                  <a:lumMod val="40000"/>
                  <a:lumOff val="60000"/>
                </a:schemeClr>
              </a:solidFill>
            </cx:spPr>
          </cx:dataPt>
          <cx:dataPt idx="5">
            <cx:spPr>
              <a:solidFill>
                <a:schemeClr val="accent1">
                  <a:lumMod val="50000"/>
                </a:schemeClr>
              </a:solidFill>
            </cx:spPr>
          </cx:dataPt>
          <cx:dataPt idx="6">
            <cx:spPr>
              <a:solidFill>
                <a:schemeClr val="accent1">
                  <a:lumMod val="60000"/>
                  <a:lumOff val="40000"/>
                </a:schemeClr>
              </a:solidFill>
            </cx:spPr>
          </cx:dataPt>
          <cx:dataPt idx="7">
            <cx:spPr>
              <a:solidFill>
                <a:schemeClr val="accent3"/>
              </a:solidFill>
            </cx:spPr>
          </cx:dataPt>
          <cx:dataPt idx="8">
            <cx:spPr>
              <a:solidFill>
                <a:schemeClr val="accent3">
                  <a:lumMod val="75000"/>
                </a:schemeClr>
              </a:solidFill>
            </cx:spPr>
          </cx:dataPt>
          <cx:dataPt idx="9">
            <cx:spPr>
              <a:solidFill>
                <a:schemeClr val="accent3">
                  <a:lumMod val="50000"/>
                </a:schemeClr>
              </a:solidFill>
            </cx:spPr>
          </cx:dataPt>
          <cx:dataPt idx="10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Labels pos="ctr">
            <cx:numFmt formatCode="0,00%" sourceLinked="0"/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050" b="0">
                    <a:solidFill>
                      <a:schemeClr val="tx1"/>
                    </a:solidFill>
                    <a:latin typeface="Century Gothic" panose="020B0502020202020204" pitchFamily="34" charset="0"/>
                    <a:ea typeface="Century Gothic" panose="020B0502020202020204" pitchFamily="34" charset="0"/>
                    <a:cs typeface="Century Gothic" panose="020B0502020202020204" pitchFamily="34" charset="0"/>
                  </a:defRPr>
                </a:pPr>
                <a:endParaRPr lang="sk-SK" sz="1050" b="0">
                  <a:solidFill>
                    <a:schemeClr val="tx1"/>
                  </a:solidFill>
                  <a:latin typeface="Century Gothic" panose="020B0502020202020204" pitchFamily="34" charset="0"/>
                </a:endParaRPr>
              </a:p>
            </cx:txPr>
            <cx:visibility seriesName="0" categoryName="1" value="1"/>
            <cx:separator>
</cx:separator>
            <cx:dataLabel idx="0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200" b="1">
                      <a:solidFill>
                        <a:schemeClr val="tx2"/>
                      </a:solidFill>
                    </a:defRPr>
                  </a:pPr>
                  <a:r>
                    <a:rPr lang="sk-SK" b="1">
                      <a:solidFill>
                        <a:schemeClr val="tx2"/>
                      </a:solidFill>
                    </a:rPr>
                    <a:t>Česko
29,76%</a:t>
                  </a:r>
                </a:p>
              </cx:txPr>
              <cx:visibility seriesName="0" categoryName="1" value="1"/>
              <cx:separator>
</cx:separator>
            </cx:dataLabel>
            <cx:dataLabel idx="1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>
                      <a:solidFill>
                        <a:schemeClr val="tx2"/>
                      </a:solidFill>
                    </a:defRPr>
                  </a:pPr>
                  <a:r>
                    <a:rPr lang="sk-SK">
                      <a:solidFill>
                        <a:schemeClr val="tx2"/>
                      </a:solidFill>
                    </a:rPr>
                    <a:t>Maďarsko
8,85%</a:t>
                  </a:r>
                </a:p>
              </cx:txPr>
              <cx:visibility seriesName="0" categoryName="1" value="1"/>
              <cx:separator>
</cx:separator>
            </cx:dataLabel>
            <cx:dataLabel idx="2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200" b="1">
                      <a:solidFill>
                        <a:schemeClr val="tx2"/>
                      </a:solidFill>
                    </a:defRPr>
                  </a:pPr>
                  <a:r>
                    <a:rPr lang="sk-SK" b="1">
                      <a:solidFill>
                        <a:schemeClr val="tx2"/>
                      </a:solidFill>
                    </a:rPr>
                    <a:t>Poľsko
15,99%</a:t>
                  </a:r>
                </a:p>
              </cx:txPr>
              <cx:visibility seriesName="0" categoryName="1" value="1"/>
              <cx:separator>
</cx:separator>
            </cx:dataLabel>
            <cx:dataLabel idx="3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>
                      <a:solidFill>
                        <a:schemeClr val="tx2"/>
                      </a:solidFill>
                    </a:defRPr>
                  </a:pPr>
                  <a:r>
                    <a:rPr lang="sk-SK">
                      <a:solidFill>
                        <a:schemeClr val="tx2"/>
                      </a:solidFill>
                    </a:rPr>
                    <a:t>Rakúsko
3,85%</a:t>
                  </a:r>
                </a:p>
              </cx:txPr>
              <cx:visibility seriesName="0" categoryName="1" value="1"/>
              <cx:separator>
</cx:separator>
            </cx:dataLabel>
            <cx:dataLabel idx="4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 b="1">
                      <a:solidFill>
                        <a:schemeClr val="tx2"/>
                      </a:solidFill>
                    </a:defRPr>
                  </a:pPr>
                  <a:r>
                    <a:rPr lang="sk-SK" sz="1050" b="1">
                      <a:solidFill>
                        <a:schemeClr val="tx2"/>
                      </a:solidFill>
                      <a:latin typeface="Century Gothic" panose="020B0502020202020204" pitchFamily="34" charset="0"/>
                    </a:rPr>
                    <a:t>Nemecko
12,59%</a:t>
                  </a:r>
                </a:p>
              </cx:txPr>
              <cx:visibility seriesName="0" categoryName="1" value="1"/>
              <cx:separator>
</cx:separator>
            </cx:dataLabel>
            <cx:dataLabel idx="5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90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r>
                    <a:rPr lang="sk-SK" sz="90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rPr>
                    <a:t>Taliansko
2,75%</a:t>
                  </a:r>
                </a:p>
              </cx:txPr>
              <cx:visibility seriesName="0" categoryName="1" value="1"/>
              <cx:separator>
</cx:separator>
            </cx:dataLabel>
            <cx:dataLabel idx="6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000">
                      <a:solidFill>
                        <a:schemeClr val="tx2"/>
                      </a:solidFill>
                    </a:defRPr>
                  </a:pPr>
                  <a:r>
                    <a:rPr lang="sk-SK">
                      <a:solidFill>
                        <a:schemeClr val="tx2"/>
                      </a:solidFill>
                    </a:rPr>
                    <a:t>Holandsko
5,24%</a:t>
                  </a:r>
                </a:p>
              </cx:txPr>
              <cx:visibility seriesName="0" categoryName="1" value="1"/>
              <cx:separator>
</cx:separator>
            </cx:dataLabel>
            <cx:dataLabel idx="7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900">
                      <a:solidFill>
                        <a:schemeClr val="tx2"/>
                      </a:solidFill>
                    </a:defRPr>
                  </a:pPr>
                  <a:r>
                    <a:rPr lang="sk-SK">
                      <a:solidFill>
                        <a:schemeClr val="tx2"/>
                      </a:solidFill>
                    </a:rPr>
                    <a:t>Ukrajina
3,58%</a:t>
                  </a:r>
                </a:p>
              </cx:txPr>
              <cx:visibility seriesName="0" categoryName="1" value="1"/>
              <cx:separator>
</cx:separator>
            </cx:dataLabel>
            <cx:dataLabel idx="8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sk-SK" sz="700" b="0" i="0" u="none" strike="noStrike" kern="1200" spc="0" baseline="0">
                      <a:solidFill>
                        <a:schemeClr val="tx2"/>
                      </a:solidFill>
                      <a:latin typeface="Century Gothic" panose="020B0502020202020204" pitchFamily="34" charset="0"/>
                      <a:ea typeface="Century Gothic" panose="020B0502020202020204" pitchFamily="34" charset="0"/>
                      <a:cs typeface="Century Gothic" panose="020B0502020202020204" pitchFamily="34" charset="0"/>
                    </a:defRPr>
                  </a:pPr>
                  <a:r>
                    <a:rPr lang="sk-SK" sz="700">
                      <a:solidFill>
                        <a:schemeClr val="tx2"/>
                      </a:solidFill>
                    </a:rPr>
                    <a:t>Španielsko
3,08%</a:t>
                  </a:r>
                </a:p>
              </cx:txPr>
              <cx:visibility seriesName="0" categoryName="1" value="1"/>
              <cx:separator>
</cx:separator>
            </cx:dataLabel>
            <cx:dataLabel idx="9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80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r>
                    <a:rPr lang="sk-SK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rPr>
                    <a:t>Belgicko
1,96%</a:t>
                  </a:r>
                </a:p>
              </cx:txPr>
              <cx:visibility seriesName="0" categoryName="1" value="1"/>
              <cx:separator>
</cx:separator>
            </cx:dataLabel>
            <cx:dataLabel idx="10" pos="ctr">
              <cx:numFmt formatCode="0,00%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100" b="1">
                      <a:solidFill>
                        <a:schemeClr val="tx2"/>
                      </a:solidFill>
                    </a:defRPr>
                  </a:pPr>
                  <a:r>
                    <a:rPr lang="sk-SK" b="1">
                      <a:solidFill>
                        <a:schemeClr val="tx2"/>
                      </a:solidFill>
                    </a:rPr>
                    <a:t>Zvyšné krajiny
12,34%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chart" Target="../charts/chart4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1.xml"/><Relationship Id="rId3" Type="http://schemas.openxmlformats.org/officeDocument/2006/relationships/chart" Target="../charts/chart86.xml"/><Relationship Id="rId7" Type="http://schemas.openxmlformats.org/officeDocument/2006/relationships/chart" Target="../charts/chart90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6" Type="http://schemas.openxmlformats.org/officeDocument/2006/relationships/chart" Target="../charts/chart89.xml"/><Relationship Id="rId5" Type="http://schemas.openxmlformats.org/officeDocument/2006/relationships/chart" Target="../charts/chart88.xml"/><Relationship Id="rId10" Type="http://schemas.openxmlformats.org/officeDocument/2006/relationships/chart" Target="../charts/chart93.xml"/><Relationship Id="rId4" Type="http://schemas.openxmlformats.org/officeDocument/2006/relationships/chart" Target="../charts/chart87.xml"/><Relationship Id="rId9" Type="http://schemas.openxmlformats.org/officeDocument/2006/relationships/chart" Target="../charts/chart92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chart" Target="../charts/chart98.xml"/><Relationship Id="rId4" Type="http://schemas.openxmlformats.org/officeDocument/2006/relationships/chart" Target="../charts/chart9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5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136072</xdr:colOff>
      <xdr:row>3</xdr:row>
      <xdr:rowOff>9071</xdr:rowOff>
    </xdr:from>
    <xdr:to>
      <xdr:col>9</xdr:col>
      <xdr:colOff>598357</xdr:colOff>
      <xdr:row>19</xdr:row>
      <xdr:rowOff>113213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3</xdr:row>
      <xdr:rowOff>20865</xdr:rowOff>
    </xdr:from>
    <xdr:to>
      <xdr:col>9</xdr:col>
      <xdr:colOff>584750</xdr:colOff>
      <xdr:row>19</xdr:row>
      <xdr:rowOff>143151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0.36494</cdr:x>
      <cdr:y>0.04694</cdr:y>
    </cdr:from>
    <cdr:to>
      <cdr:x>0.36632</cdr:x>
      <cdr:y>0.74393</cdr:y>
    </cdr:to>
    <cdr:cxnSp macro="">
      <cdr:nvCxnSpPr>
        <cdr:cNvPr id="3" name="Rovná spojnica 2">
          <a:extLst xmlns:a="http://schemas.openxmlformats.org/drawingml/2006/main">
            <a:ext uri="{FF2B5EF4-FFF2-40B4-BE49-F238E27FC236}">
              <a16:creationId xmlns:a16="http://schemas.microsoft.com/office/drawing/2014/main" id="{759B43B0-F18D-A2C7-3ECE-7C1C29CD5012}"/>
            </a:ext>
          </a:extLst>
        </cdr:cNvPr>
        <cdr:cNvCxnSpPr/>
      </cdr:nvCxnSpPr>
      <cdr:spPr>
        <a:xfrm xmlns:a="http://schemas.openxmlformats.org/drawingml/2006/main" flipH="1" flipV="1">
          <a:off x="2092097" y="133917"/>
          <a:ext cx="7938" cy="198834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0000"/>
              <a:lumOff val="8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</cdr:x>
      <cdr:y>0.0512</cdr:y>
    </cdr:from>
    <cdr:to>
      <cdr:x>0.67138</cdr:x>
      <cdr:y>0.74818</cdr:y>
    </cdr:to>
    <cdr:cxnSp macro="">
      <cdr:nvCxnSpPr>
        <cdr:cNvPr id="6" name="Rovná spojnica 5">
          <a:extLst xmlns:a="http://schemas.openxmlformats.org/drawingml/2006/main">
            <a:ext uri="{FF2B5EF4-FFF2-40B4-BE49-F238E27FC236}">
              <a16:creationId xmlns:a16="http://schemas.microsoft.com/office/drawing/2014/main" id="{8273F370-0332-7000-3C4C-3DCC75FCF3C8}"/>
            </a:ext>
          </a:extLst>
        </cdr:cNvPr>
        <cdr:cNvCxnSpPr/>
      </cdr:nvCxnSpPr>
      <cdr:spPr>
        <a:xfrm xmlns:a="http://schemas.openxmlformats.org/drawingml/2006/main" flipH="1" flipV="1">
          <a:off x="3840957" y="146050"/>
          <a:ext cx="7938" cy="198834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>
              <a:lumMod val="20000"/>
              <a:lumOff val="8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108855</xdr:colOff>
      <xdr:row>3</xdr:row>
      <xdr:rowOff>27214</xdr:rowOff>
    </xdr:from>
    <xdr:to>
      <xdr:col>9</xdr:col>
      <xdr:colOff>571140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72572</xdr:colOff>
      <xdr:row>5</xdr:row>
      <xdr:rowOff>27214</xdr:rowOff>
    </xdr:from>
    <xdr:to>
      <xdr:col>9</xdr:col>
      <xdr:colOff>534857</xdr:colOff>
      <xdr:row>21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90714</xdr:colOff>
      <xdr:row>23</xdr:row>
      <xdr:rowOff>0</xdr:rowOff>
    </xdr:from>
    <xdr:to>
      <xdr:col>9</xdr:col>
      <xdr:colOff>552999</xdr:colOff>
      <xdr:row>39</xdr:row>
      <xdr:rowOff>122286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54429</xdr:colOff>
      <xdr:row>41</xdr:row>
      <xdr:rowOff>27214</xdr:rowOff>
    </xdr:from>
    <xdr:to>
      <xdr:col>9</xdr:col>
      <xdr:colOff>516714</xdr:colOff>
      <xdr:row>57</xdr:row>
      <xdr:rowOff>149499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90715</xdr:colOff>
      <xdr:row>59</xdr:row>
      <xdr:rowOff>18144</xdr:rowOff>
    </xdr:from>
    <xdr:to>
      <xdr:col>9</xdr:col>
      <xdr:colOff>553000</xdr:colOff>
      <xdr:row>75</xdr:row>
      <xdr:rowOff>140430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72572</xdr:colOff>
      <xdr:row>5</xdr:row>
      <xdr:rowOff>36286</xdr:rowOff>
    </xdr:from>
    <xdr:to>
      <xdr:col>9</xdr:col>
      <xdr:colOff>534857</xdr:colOff>
      <xdr:row>21</xdr:row>
      <xdr:rowOff>158572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117929</xdr:colOff>
      <xdr:row>23</xdr:row>
      <xdr:rowOff>9072</xdr:rowOff>
    </xdr:from>
    <xdr:to>
      <xdr:col>9</xdr:col>
      <xdr:colOff>580214</xdr:colOff>
      <xdr:row>39</xdr:row>
      <xdr:rowOff>131358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117929</xdr:colOff>
      <xdr:row>41</xdr:row>
      <xdr:rowOff>18143</xdr:rowOff>
    </xdr:from>
    <xdr:to>
      <xdr:col>9</xdr:col>
      <xdr:colOff>580214</xdr:colOff>
      <xdr:row>57</xdr:row>
      <xdr:rowOff>140428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108857</xdr:colOff>
      <xdr:row>59</xdr:row>
      <xdr:rowOff>0</xdr:rowOff>
    </xdr:from>
    <xdr:to>
      <xdr:col>9</xdr:col>
      <xdr:colOff>571142</xdr:colOff>
      <xdr:row>75</xdr:row>
      <xdr:rowOff>122286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99786</xdr:colOff>
      <xdr:row>3</xdr:row>
      <xdr:rowOff>9072</xdr:rowOff>
    </xdr:from>
    <xdr:to>
      <xdr:col>9</xdr:col>
      <xdr:colOff>562071</xdr:colOff>
      <xdr:row>19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72572</xdr:colOff>
      <xdr:row>3</xdr:row>
      <xdr:rowOff>18143</xdr:rowOff>
    </xdr:from>
    <xdr:to>
      <xdr:col>9</xdr:col>
      <xdr:colOff>534857</xdr:colOff>
      <xdr:row>19</xdr:row>
      <xdr:rowOff>140429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3</xdr:row>
      <xdr:rowOff>18142</xdr:rowOff>
    </xdr:from>
    <xdr:to>
      <xdr:col>9</xdr:col>
      <xdr:colOff>553000</xdr:colOff>
      <xdr:row>19</xdr:row>
      <xdr:rowOff>140428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81644</xdr:colOff>
      <xdr:row>3</xdr:row>
      <xdr:rowOff>36285</xdr:rowOff>
    </xdr:from>
    <xdr:to>
      <xdr:col>9</xdr:col>
      <xdr:colOff>529337</xdr:colOff>
      <xdr:row>19</xdr:row>
      <xdr:rowOff>158571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5</xdr:row>
      <xdr:rowOff>9071</xdr:rowOff>
    </xdr:from>
    <xdr:to>
      <xdr:col>9</xdr:col>
      <xdr:colOff>580213</xdr:colOff>
      <xdr:row>21</xdr:row>
      <xdr:rowOff>131357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127001</xdr:colOff>
      <xdr:row>23</xdr:row>
      <xdr:rowOff>45356</xdr:rowOff>
    </xdr:from>
    <xdr:to>
      <xdr:col>9</xdr:col>
      <xdr:colOff>589286</xdr:colOff>
      <xdr:row>39</xdr:row>
      <xdr:rowOff>167642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3</xdr:row>
      <xdr:rowOff>45357</xdr:rowOff>
    </xdr:from>
    <xdr:to>
      <xdr:col>9</xdr:col>
      <xdr:colOff>589285</xdr:colOff>
      <xdr:row>19</xdr:row>
      <xdr:rowOff>167643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136071</xdr:colOff>
      <xdr:row>5</xdr:row>
      <xdr:rowOff>9072</xdr:rowOff>
    </xdr:from>
    <xdr:to>
      <xdr:col>9</xdr:col>
      <xdr:colOff>598356</xdr:colOff>
      <xdr:row>21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127000</xdr:colOff>
      <xdr:row>23</xdr:row>
      <xdr:rowOff>36285</xdr:rowOff>
    </xdr:from>
    <xdr:to>
      <xdr:col>9</xdr:col>
      <xdr:colOff>589285</xdr:colOff>
      <xdr:row>39</xdr:row>
      <xdr:rowOff>158571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5</xdr:row>
      <xdr:rowOff>27215</xdr:rowOff>
    </xdr:from>
    <xdr:to>
      <xdr:col>9</xdr:col>
      <xdr:colOff>580213</xdr:colOff>
      <xdr:row>21</xdr:row>
      <xdr:rowOff>149501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81644</xdr:colOff>
      <xdr:row>23</xdr:row>
      <xdr:rowOff>27216</xdr:rowOff>
    </xdr:from>
    <xdr:to>
      <xdr:col>9</xdr:col>
      <xdr:colOff>543929</xdr:colOff>
      <xdr:row>39</xdr:row>
      <xdr:rowOff>149502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72571</xdr:colOff>
      <xdr:row>41</xdr:row>
      <xdr:rowOff>18142</xdr:rowOff>
    </xdr:from>
    <xdr:to>
      <xdr:col>9</xdr:col>
      <xdr:colOff>534856</xdr:colOff>
      <xdr:row>57</xdr:row>
      <xdr:rowOff>140427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108857</xdr:colOff>
      <xdr:row>59</xdr:row>
      <xdr:rowOff>9072</xdr:rowOff>
    </xdr:from>
    <xdr:to>
      <xdr:col>9</xdr:col>
      <xdr:colOff>571142</xdr:colOff>
      <xdr:row>75</xdr:row>
      <xdr:rowOff>131358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3</xdr:row>
      <xdr:rowOff>36285</xdr:rowOff>
    </xdr:from>
    <xdr:to>
      <xdr:col>9</xdr:col>
      <xdr:colOff>516714</xdr:colOff>
      <xdr:row>19</xdr:row>
      <xdr:rowOff>158571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117929</xdr:colOff>
      <xdr:row>3</xdr:row>
      <xdr:rowOff>9072</xdr:rowOff>
    </xdr:from>
    <xdr:to>
      <xdr:col>9</xdr:col>
      <xdr:colOff>580214</xdr:colOff>
      <xdr:row>19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90714</xdr:colOff>
      <xdr:row>23</xdr:row>
      <xdr:rowOff>27213</xdr:rowOff>
    </xdr:from>
    <xdr:to>
      <xdr:col>9</xdr:col>
      <xdr:colOff>556227</xdr:colOff>
      <xdr:row>39</xdr:row>
      <xdr:rowOff>149499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145142</xdr:colOff>
      <xdr:row>4</xdr:row>
      <xdr:rowOff>172355</xdr:rowOff>
    </xdr:from>
    <xdr:to>
      <xdr:col>9</xdr:col>
      <xdr:colOff>608147</xdr:colOff>
      <xdr:row>21</xdr:row>
      <xdr:rowOff>122284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5</xdr:row>
      <xdr:rowOff>27214</xdr:rowOff>
    </xdr:from>
    <xdr:to>
      <xdr:col>9</xdr:col>
      <xdr:colOff>516714</xdr:colOff>
      <xdr:row>21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63500</xdr:colOff>
      <xdr:row>23</xdr:row>
      <xdr:rowOff>27213</xdr:rowOff>
    </xdr:from>
    <xdr:to>
      <xdr:col>9</xdr:col>
      <xdr:colOff>525785</xdr:colOff>
      <xdr:row>39</xdr:row>
      <xdr:rowOff>149499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117929</xdr:colOff>
      <xdr:row>5</xdr:row>
      <xdr:rowOff>9072</xdr:rowOff>
    </xdr:from>
    <xdr:to>
      <xdr:col>9</xdr:col>
      <xdr:colOff>583443</xdr:colOff>
      <xdr:row>21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81643</xdr:colOff>
      <xdr:row>23</xdr:row>
      <xdr:rowOff>18143</xdr:rowOff>
    </xdr:from>
    <xdr:to>
      <xdr:col>9</xdr:col>
      <xdr:colOff>547157</xdr:colOff>
      <xdr:row>39</xdr:row>
      <xdr:rowOff>140429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90714</xdr:colOff>
      <xdr:row>41</xdr:row>
      <xdr:rowOff>9072</xdr:rowOff>
    </xdr:from>
    <xdr:to>
      <xdr:col>9</xdr:col>
      <xdr:colOff>556228</xdr:colOff>
      <xdr:row>57</xdr:row>
      <xdr:rowOff>131357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99786</xdr:colOff>
      <xdr:row>59</xdr:row>
      <xdr:rowOff>27214</xdr:rowOff>
    </xdr:from>
    <xdr:to>
      <xdr:col>9</xdr:col>
      <xdr:colOff>565300</xdr:colOff>
      <xdr:row>75</xdr:row>
      <xdr:rowOff>149500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3</xdr:row>
      <xdr:rowOff>36286</xdr:rowOff>
    </xdr:from>
    <xdr:to>
      <xdr:col>9</xdr:col>
      <xdr:colOff>553000</xdr:colOff>
      <xdr:row>19</xdr:row>
      <xdr:rowOff>158572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99785</xdr:colOff>
      <xdr:row>3</xdr:row>
      <xdr:rowOff>27214</xdr:rowOff>
    </xdr:from>
    <xdr:to>
      <xdr:col>9</xdr:col>
      <xdr:colOff>562070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3</xdr:row>
      <xdr:rowOff>9072</xdr:rowOff>
    </xdr:from>
    <xdr:to>
      <xdr:col>9</xdr:col>
      <xdr:colOff>543928</xdr:colOff>
      <xdr:row>19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108033</xdr:colOff>
      <xdr:row>3</xdr:row>
      <xdr:rowOff>51128</xdr:rowOff>
    </xdr:from>
    <xdr:to>
      <xdr:col>9</xdr:col>
      <xdr:colOff>570318</xdr:colOff>
      <xdr:row>20</xdr:row>
      <xdr:rowOff>232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90714</xdr:colOff>
      <xdr:row>3</xdr:row>
      <xdr:rowOff>27214</xdr:rowOff>
    </xdr:from>
    <xdr:to>
      <xdr:col>9</xdr:col>
      <xdr:colOff>552999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3</xdr:row>
      <xdr:rowOff>27214</xdr:rowOff>
    </xdr:from>
    <xdr:to>
      <xdr:col>9</xdr:col>
      <xdr:colOff>553000</xdr:colOff>
      <xdr:row>19</xdr:row>
      <xdr:rowOff>149500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9072</xdr:rowOff>
    </xdr:from>
    <xdr:to>
      <xdr:col>9</xdr:col>
      <xdr:colOff>525785</xdr:colOff>
      <xdr:row>19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99785</xdr:colOff>
      <xdr:row>3</xdr:row>
      <xdr:rowOff>27214</xdr:rowOff>
    </xdr:from>
    <xdr:to>
      <xdr:col>9</xdr:col>
      <xdr:colOff>562070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117929</xdr:colOff>
      <xdr:row>3</xdr:row>
      <xdr:rowOff>9071</xdr:rowOff>
    </xdr:from>
    <xdr:to>
      <xdr:col>9</xdr:col>
      <xdr:colOff>580214</xdr:colOff>
      <xdr:row>19</xdr:row>
      <xdr:rowOff>131357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99785</xdr:colOff>
      <xdr:row>5</xdr:row>
      <xdr:rowOff>18142</xdr:rowOff>
    </xdr:from>
    <xdr:to>
      <xdr:col>9</xdr:col>
      <xdr:colOff>536948</xdr:colOff>
      <xdr:row>21</xdr:row>
      <xdr:rowOff>140428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117929</xdr:colOff>
      <xdr:row>23</xdr:row>
      <xdr:rowOff>9072</xdr:rowOff>
    </xdr:from>
    <xdr:to>
      <xdr:col>9</xdr:col>
      <xdr:colOff>580214</xdr:colOff>
      <xdr:row>39</xdr:row>
      <xdr:rowOff>131358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117929</xdr:colOff>
      <xdr:row>41</xdr:row>
      <xdr:rowOff>27214</xdr:rowOff>
    </xdr:from>
    <xdr:to>
      <xdr:col>9</xdr:col>
      <xdr:colOff>580214</xdr:colOff>
      <xdr:row>57</xdr:row>
      <xdr:rowOff>149499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117929</xdr:colOff>
      <xdr:row>59</xdr:row>
      <xdr:rowOff>9071</xdr:rowOff>
    </xdr:from>
    <xdr:to>
      <xdr:col>9</xdr:col>
      <xdr:colOff>580214</xdr:colOff>
      <xdr:row>75</xdr:row>
      <xdr:rowOff>131357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108858</xdr:colOff>
      <xdr:row>3</xdr:row>
      <xdr:rowOff>18142</xdr:rowOff>
    </xdr:from>
    <xdr:to>
      <xdr:col>9</xdr:col>
      <xdr:colOff>571143</xdr:colOff>
      <xdr:row>19</xdr:row>
      <xdr:rowOff>140428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0.09593</cdr:x>
      <cdr:y>0.0591</cdr:y>
    </cdr:from>
    <cdr:to>
      <cdr:x>0.21501</cdr:x>
      <cdr:y>0.19791</cdr:y>
    </cdr:to>
    <cdr:cxnSp macro="">
      <cdr:nvCxnSpPr>
        <cdr:cNvPr id="3" name="Rovná spojnica 2">
          <a:extLst xmlns:a="http://schemas.openxmlformats.org/drawingml/2006/main">
            <a:ext uri="{FF2B5EF4-FFF2-40B4-BE49-F238E27FC236}">
              <a16:creationId xmlns:a16="http://schemas.microsoft.com/office/drawing/2014/main" id="{8D81FBE1-AB18-8EC9-B530-E5FF75C4421E}"/>
            </a:ext>
          </a:extLst>
        </cdr:cNvPr>
        <cdr:cNvCxnSpPr/>
      </cdr:nvCxnSpPr>
      <cdr:spPr>
        <a:xfrm xmlns:a="http://schemas.openxmlformats.org/drawingml/2006/main" flipV="1">
          <a:off x="549954" y="172359"/>
          <a:ext cx="682625" cy="404812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>
              <a:lumMod val="20000"/>
              <a:lumOff val="80000"/>
            </a:schemeClr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0.28147</cdr:x>
      <cdr:y>0.42926</cdr:y>
    </cdr:from>
    <cdr:to>
      <cdr:x>0.39639</cdr:x>
      <cdr:y>0.58168</cdr:y>
    </cdr:to>
    <cdr:cxnSp macro="">
      <cdr:nvCxnSpPr>
        <cdr:cNvPr id="32" name="Rovná spojnica 31">
          <a:extLst xmlns:a="http://schemas.openxmlformats.org/drawingml/2006/main">
            <a:ext uri="{FF2B5EF4-FFF2-40B4-BE49-F238E27FC236}">
              <a16:creationId xmlns:a16="http://schemas.microsoft.com/office/drawing/2014/main" id="{2D720D12-C71D-6C80-8AAB-31AB333CD406}"/>
            </a:ext>
          </a:extLst>
        </cdr:cNvPr>
        <cdr:cNvCxnSpPr/>
      </cdr:nvCxnSpPr>
      <cdr:spPr>
        <a:xfrm xmlns:a="http://schemas.openxmlformats.org/drawingml/2006/main" flipV="1">
          <a:off x="1613579" y="1251858"/>
          <a:ext cx="658813" cy="44450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>
              <a:lumMod val="20000"/>
              <a:lumOff val="80000"/>
            </a:schemeClr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0.45869</cdr:x>
      <cdr:y>0.45376</cdr:y>
    </cdr:from>
    <cdr:to>
      <cdr:x>0.57777</cdr:x>
      <cdr:y>0.49731</cdr:y>
    </cdr:to>
    <cdr:cxnSp macro="">
      <cdr:nvCxnSpPr>
        <cdr:cNvPr id="33" name="Rovná spojnica 32">
          <a:extLst xmlns:a="http://schemas.openxmlformats.org/drawingml/2006/main">
            <a:ext uri="{FF2B5EF4-FFF2-40B4-BE49-F238E27FC236}">
              <a16:creationId xmlns:a16="http://schemas.microsoft.com/office/drawing/2014/main" id="{B3F080F2-D407-217C-9BA1-35EBDF37C2DE}"/>
            </a:ext>
          </a:extLst>
        </cdr:cNvPr>
        <cdr:cNvCxnSpPr/>
      </cdr:nvCxnSpPr>
      <cdr:spPr>
        <a:xfrm xmlns:a="http://schemas.openxmlformats.org/drawingml/2006/main" flipV="1">
          <a:off x="2629579" y="1323296"/>
          <a:ext cx="682625" cy="12700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>
              <a:lumMod val="20000"/>
              <a:lumOff val="80000"/>
            </a:schemeClr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0.83043</cdr:x>
      <cdr:y>0.67695</cdr:y>
    </cdr:from>
    <cdr:to>
      <cdr:x>0.94468</cdr:x>
      <cdr:y>0.71225</cdr:y>
    </cdr:to>
    <cdr:cxnSp macro="">
      <cdr:nvCxnSpPr>
        <cdr:cNvPr id="42" name="Rovná spojnica 41">
          <a:extLst xmlns:a="http://schemas.openxmlformats.org/drawingml/2006/main">
            <a:ext uri="{FF2B5EF4-FFF2-40B4-BE49-F238E27FC236}">
              <a16:creationId xmlns:a16="http://schemas.microsoft.com/office/drawing/2014/main" id="{1AE525C4-FEA6-1A59-296E-F11306F3546F}"/>
            </a:ext>
          </a:extLst>
        </cdr:cNvPr>
        <cdr:cNvCxnSpPr/>
      </cdr:nvCxnSpPr>
      <cdr:spPr>
        <a:xfrm xmlns:a="http://schemas.openxmlformats.org/drawingml/2006/main" flipV="1">
          <a:off x="4760677" y="1974171"/>
          <a:ext cx="654965" cy="102955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>
              <a:lumMod val="20000"/>
              <a:lumOff val="80000"/>
            </a:schemeClr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0.64146</cdr:x>
      <cdr:y>0.51908</cdr:y>
    </cdr:from>
    <cdr:to>
      <cdr:x>0.76053</cdr:x>
      <cdr:y>0.53814</cdr:y>
    </cdr:to>
    <cdr:cxnSp macro="">
      <cdr:nvCxnSpPr>
        <cdr:cNvPr id="43" name="Rovná spojnica 42">
          <a:extLst xmlns:a="http://schemas.openxmlformats.org/drawingml/2006/main">
            <a:ext uri="{FF2B5EF4-FFF2-40B4-BE49-F238E27FC236}">
              <a16:creationId xmlns:a16="http://schemas.microsoft.com/office/drawing/2014/main" id="{ECECACA5-908A-2736-01CD-4F66109FD2E7}"/>
            </a:ext>
          </a:extLst>
        </cdr:cNvPr>
        <cdr:cNvCxnSpPr/>
      </cdr:nvCxnSpPr>
      <cdr:spPr>
        <a:xfrm xmlns:a="http://schemas.openxmlformats.org/drawingml/2006/main">
          <a:off x="3677329" y="1513796"/>
          <a:ext cx="682625" cy="55562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>
              <a:lumMod val="20000"/>
              <a:lumOff val="80000"/>
            </a:schemeClr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0.09914</cdr:x>
      <cdr:y>0.17614</cdr:y>
    </cdr:from>
    <cdr:to>
      <cdr:x>0.21501</cdr:x>
      <cdr:y>0.25226</cdr:y>
    </cdr:to>
    <cdr:cxnSp macro="">
      <cdr:nvCxnSpPr>
        <cdr:cNvPr id="45" name="Rovná spojnica 44">
          <a:extLst xmlns:a="http://schemas.openxmlformats.org/drawingml/2006/main">
            <a:ext uri="{FF2B5EF4-FFF2-40B4-BE49-F238E27FC236}">
              <a16:creationId xmlns:a16="http://schemas.microsoft.com/office/drawing/2014/main" id="{1E371666-9137-B6E6-6AD5-1DE4B523F9A2}"/>
            </a:ext>
          </a:extLst>
        </cdr:cNvPr>
        <cdr:cNvCxnSpPr/>
      </cdr:nvCxnSpPr>
      <cdr:spPr>
        <a:xfrm xmlns:a="http://schemas.openxmlformats.org/drawingml/2006/main" flipV="1">
          <a:off x="568348" y="513671"/>
          <a:ext cx="664231" cy="221991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0.28147</cdr:x>
      <cdr:y>0.48642</cdr:y>
    </cdr:from>
    <cdr:to>
      <cdr:x>0.39915</cdr:x>
      <cdr:y>0.58985</cdr:y>
    </cdr:to>
    <cdr:cxnSp macro="">
      <cdr:nvCxnSpPr>
        <cdr:cNvPr id="47" name="Rovná spojnica 46">
          <a:extLst xmlns:a="http://schemas.openxmlformats.org/drawingml/2006/main">
            <a:ext uri="{FF2B5EF4-FFF2-40B4-BE49-F238E27FC236}">
              <a16:creationId xmlns:a16="http://schemas.microsoft.com/office/drawing/2014/main" id="{FF7282A1-4E90-FCCD-A2CC-765C1794EA8D}"/>
            </a:ext>
          </a:extLst>
        </cdr:cNvPr>
        <cdr:cNvCxnSpPr/>
      </cdr:nvCxnSpPr>
      <cdr:spPr>
        <a:xfrm xmlns:a="http://schemas.openxmlformats.org/drawingml/2006/main" flipV="1">
          <a:off x="1613579" y="1418546"/>
          <a:ext cx="674688" cy="301626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0.46008</cdr:x>
      <cdr:y>0.49187</cdr:y>
    </cdr:from>
    <cdr:to>
      <cdr:x>0.58192</cdr:x>
      <cdr:y>0.5082</cdr:y>
    </cdr:to>
    <cdr:cxnSp macro="">
      <cdr:nvCxnSpPr>
        <cdr:cNvPr id="51" name="Rovná spojnica 50">
          <a:extLst xmlns:a="http://schemas.openxmlformats.org/drawingml/2006/main">
            <a:ext uri="{FF2B5EF4-FFF2-40B4-BE49-F238E27FC236}">
              <a16:creationId xmlns:a16="http://schemas.microsoft.com/office/drawing/2014/main" id="{E67A6E54-F8AB-62DD-69F6-EB7A487FDD47}"/>
            </a:ext>
          </a:extLst>
        </cdr:cNvPr>
        <cdr:cNvCxnSpPr/>
      </cdr:nvCxnSpPr>
      <cdr:spPr>
        <a:xfrm xmlns:a="http://schemas.openxmlformats.org/drawingml/2006/main" flipV="1">
          <a:off x="2637517" y="1434421"/>
          <a:ext cx="698500" cy="47625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0.64423</cdr:x>
      <cdr:y>0.52725</cdr:y>
    </cdr:from>
    <cdr:to>
      <cdr:x>0.75915</cdr:x>
      <cdr:y>0.55991</cdr:y>
    </cdr:to>
    <cdr:cxnSp macro="">
      <cdr:nvCxnSpPr>
        <cdr:cNvPr id="53" name="Rovná spojnica 52">
          <a:extLst xmlns:a="http://schemas.openxmlformats.org/drawingml/2006/main">
            <a:ext uri="{FF2B5EF4-FFF2-40B4-BE49-F238E27FC236}">
              <a16:creationId xmlns:a16="http://schemas.microsoft.com/office/drawing/2014/main" id="{C6F2D276-C8CD-82DE-5C3E-A619BCB7849A}"/>
            </a:ext>
          </a:extLst>
        </cdr:cNvPr>
        <cdr:cNvCxnSpPr/>
      </cdr:nvCxnSpPr>
      <cdr:spPr>
        <a:xfrm xmlns:a="http://schemas.openxmlformats.org/drawingml/2006/main">
          <a:off x="3693204" y="1537608"/>
          <a:ext cx="658813" cy="9525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0.83208</cdr:x>
      <cdr:y>0.69328</cdr:y>
    </cdr:from>
    <cdr:to>
      <cdr:x>0.94329</cdr:x>
      <cdr:y>0.71752</cdr:y>
    </cdr:to>
    <cdr:cxnSp macro="">
      <cdr:nvCxnSpPr>
        <cdr:cNvPr id="55" name="Rovná spojnica 54">
          <a:extLst xmlns:a="http://schemas.openxmlformats.org/drawingml/2006/main">
            <a:ext uri="{FF2B5EF4-FFF2-40B4-BE49-F238E27FC236}">
              <a16:creationId xmlns:a16="http://schemas.microsoft.com/office/drawing/2014/main" id="{EDAD0EE7-1545-A57A-7B50-A9BD7CB0AE96}"/>
            </a:ext>
          </a:extLst>
        </cdr:cNvPr>
        <cdr:cNvCxnSpPr/>
      </cdr:nvCxnSpPr>
      <cdr:spPr>
        <a:xfrm xmlns:a="http://schemas.openxmlformats.org/drawingml/2006/main" flipV="1">
          <a:off x="4770136" y="2021796"/>
          <a:ext cx="637568" cy="70698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oval" w="med" len="med"/>
          <a:tailEnd type="triangle" w="med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142283</xdr:colOff>
      <xdr:row>3</xdr:row>
      <xdr:rowOff>58124</xdr:rowOff>
    </xdr:from>
    <xdr:to>
      <xdr:col>9</xdr:col>
      <xdr:colOff>531997</xdr:colOff>
      <xdr:row>19</xdr:row>
      <xdr:rowOff>107838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154214</xdr:colOff>
      <xdr:row>3</xdr:row>
      <xdr:rowOff>54428</xdr:rowOff>
    </xdr:from>
    <xdr:to>
      <xdr:col>9</xdr:col>
      <xdr:colOff>543928</xdr:colOff>
      <xdr:row>19</xdr:row>
      <xdr:rowOff>67856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108858</xdr:colOff>
      <xdr:row>3</xdr:row>
      <xdr:rowOff>36285</xdr:rowOff>
    </xdr:from>
    <xdr:to>
      <xdr:col>9</xdr:col>
      <xdr:colOff>571143</xdr:colOff>
      <xdr:row>19</xdr:row>
      <xdr:rowOff>158571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186764</xdr:colOff>
      <xdr:row>3</xdr:row>
      <xdr:rowOff>0</xdr:rowOff>
    </xdr:from>
    <xdr:to>
      <xdr:col>9</xdr:col>
      <xdr:colOff>642647</xdr:colOff>
      <xdr:row>20</xdr:row>
      <xdr:rowOff>22500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7B275DFC-9D56-4A71-8344-88109C39B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117929</xdr:colOff>
      <xdr:row>5</xdr:row>
      <xdr:rowOff>36285</xdr:rowOff>
    </xdr:from>
    <xdr:to>
      <xdr:col>9</xdr:col>
      <xdr:colOff>580707</xdr:colOff>
      <xdr:row>21</xdr:row>
      <xdr:rowOff>158571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90714</xdr:colOff>
      <xdr:row>23</xdr:row>
      <xdr:rowOff>18143</xdr:rowOff>
    </xdr:from>
    <xdr:to>
      <xdr:col>9</xdr:col>
      <xdr:colOff>552999</xdr:colOff>
      <xdr:row>39</xdr:row>
      <xdr:rowOff>140429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90714</xdr:colOff>
      <xdr:row>41</xdr:row>
      <xdr:rowOff>36286</xdr:rowOff>
    </xdr:from>
    <xdr:to>
      <xdr:col>9</xdr:col>
      <xdr:colOff>552999</xdr:colOff>
      <xdr:row>57</xdr:row>
      <xdr:rowOff>158571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72571</xdr:colOff>
      <xdr:row>59</xdr:row>
      <xdr:rowOff>18143</xdr:rowOff>
    </xdr:from>
    <xdr:to>
      <xdr:col>9</xdr:col>
      <xdr:colOff>534856</xdr:colOff>
      <xdr:row>75</xdr:row>
      <xdr:rowOff>140429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99784</xdr:colOff>
      <xdr:row>77</xdr:row>
      <xdr:rowOff>27216</xdr:rowOff>
    </xdr:from>
    <xdr:to>
      <xdr:col>9</xdr:col>
      <xdr:colOff>562069</xdr:colOff>
      <xdr:row>93</xdr:row>
      <xdr:rowOff>149501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5</xdr:row>
      <xdr:rowOff>36286</xdr:rowOff>
    </xdr:from>
    <xdr:to>
      <xdr:col>9</xdr:col>
      <xdr:colOff>589285</xdr:colOff>
      <xdr:row>21</xdr:row>
      <xdr:rowOff>158572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72571</xdr:colOff>
      <xdr:row>23</xdr:row>
      <xdr:rowOff>36286</xdr:rowOff>
    </xdr:from>
    <xdr:to>
      <xdr:col>9</xdr:col>
      <xdr:colOff>534856</xdr:colOff>
      <xdr:row>39</xdr:row>
      <xdr:rowOff>158572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90714</xdr:colOff>
      <xdr:row>41</xdr:row>
      <xdr:rowOff>27215</xdr:rowOff>
    </xdr:from>
    <xdr:to>
      <xdr:col>9</xdr:col>
      <xdr:colOff>552999</xdr:colOff>
      <xdr:row>57</xdr:row>
      <xdr:rowOff>149500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117929</xdr:colOff>
      <xdr:row>59</xdr:row>
      <xdr:rowOff>27214</xdr:rowOff>
    </xdr:from>
    <xdr:to>
      <xdr:col>9</xdr:col>
      <xdr:colOff>580214</xdr:colOff>
      <xdr:row>75</xdr:row>
      <xdr:rowOff>149500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108857</xdr:colOff>
      <xdr:row>77</xdr:row>
      <xdr:rowOff>45357</xdr:rowOff>
    </xdr:from>
    <xdr:to>
      <xdr:col>9</xdr:col>
      <xdr:colOff>571142</xdr:colOff>
      <xdr:row>93</xdr:row>
      <xdr:rowOff>167642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136071</xdr:colOff>
      <xdr:row>5</xdr:row>
      <xdr:rowOff>18143</xdr:rowOff>
    </xdr:from>
    <xdr:to>
      <xdr:col>9</xdr:col>
      <xdr:colOff>598356</xdr:colOff>
      <xdr:row>21</xdr:row>
      <xdr:rowOff>140429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108857</xdr:colOff>
      <xdr:row>23</xdr:row>
      <xdr:rowOff>36285</xdr:rowOff>
    </xdr:from>
    <xdr:to>
      <xdr:col>9</xdr:col>
      <xdr:colOff>571142</xdr:colOff>
      <xdr:row>39</xdr:row>
      <xdr:rowOff>158571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41</xdr:row>
      <xdr:rowOff>27215</xdr:rowOff>
    </xdr:from>
    <xdr:to>
      <xdr:col>9</xdr:col>
      <xdr:colOff>589285</xdr:colOff>
      <xdr:row>57</xdr:row>
      <xdr:rowOff>149500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59</xdr:row>
      <xdr:rowOff>27213</xdr:rowOff>
    </xdr:from>
    <xdr:to>
      <xdr:col>9</xdr:col>
      <xdr:colOff>589285</xdr:colOff>
      <xdr:row>75</xdr:row>
      <xdr:rowOff>149499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117929</xdr:colOff>
      <xdr:row>77</xdr:row>
      <xdr:rowOff>9072</xdr:rowOff>
    </xdr:from>
    <xdr:to>
      <xdr:col>9</xdr:col>
      <xdr:colOff>580214</xdr:colOff>
      <xdr:row>93</xdr:row>
      <xdr:rowOff>131357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90713</xdr:colOff>
      <xdr:row>3</xdr:row>
      <xdr:rowOff>9072</xdr:rowOff>
    </xdr:from>
    <xdr:to>
      <xdr:col>9</xdr:col>
      <xdr:colOff>552998</xdr:colOff>
      <xdr:row>19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99786</xdr:colOff>
      <xdr:row>5</xdr:row>
      <xdr:rowOff>27214</xdr:rowOff>
    </xdr:from>
    <xdr:to>
      <xdr:col>9</xdr:col>
      <xdr:colOff>562071</xdr:colOff>
      <xdr:row>21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127000</xdr:colOff>
      <xdr:row>23</xdr:row>
      <xdr:rowOff>18143</xdr:rowOff>
    </xdr:from>
    <xdr:to>
      <xdr:col>9</xdr:col>
      <xdr:colOff>589285</xdr:colOff>
      <xdr:row>39</xdr:row>
      <xdr:rowOff>140429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72571</xdr:colOff>
      <xdr:row>41</xdr:row>
      <xdr:rowOff>27215</xdr:rowOff>
    </xdr:from>
    <xdr:to>
      <xdr:col>9</xdr:col>
      <xdr:colOff>534856</xdr:colOff>
      <xdr:row>57</xdr:row>
      <xdr:rowOff>149500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63500</xdr:colOff>
      <xdr:row>59</xdr:row>
      <xdr:rowOff>36286</xdr:rowOff>
    </xdr:from>
    <xdr:to>
      <xdr:col>9</xdr:col>
      <xdr:colOff>525785</xdr:colOff>
      <xdr:row>75</xdr:row>
      <xdr:rowOff>158572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99786</xdr:colOff>
      <xdr:row>77</xdr:row>
      <xdr:rowOff>36286</xdr:rowOff>
    </xdr:from>
    <xdr:to>
      <xdr:col>9</xdr:col>
      <xdr:colOff>562071</xdr:colOff>
      <xdr:row>93</xdr:row>
      <xdr:rowOff>158571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117929</xdr:colOff>
      <xdr:row>5</xdr:row>
      <xdr:rowOff>27213</xdr:rowOff>
    </xdr:from>
    <xdr:to>
      <xdr:col>9</xdr:col>
      <xdr:colOff>580214</xdr:colOff>
      <xdr:row>21</xdr:row>
      <xdr:rowOff>149499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172355</xdr:colOff>
      <xdr:row>23</xdr:row>
      <xdr:rowOff>18143</xdr:rowOff>
    </xdr:from>
    <xdr:to>
      <xdr:col>9</xdr:col>
      <xdr:colOff>634640</xdr:colOff>
      <xdr:row>39</xdr:row>
      <xdr:rowOff>131358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90714</xdr:colOff>
      <xdr:row>41</xdr:row>
      <xdr:rowOff>36284</xdr:rowOff>
    </xdr:from>
    <xdr:to>
      <xdr:col>9</xdr:col>
      <xdr:colOff>552999</xdr:colOff>
      <xdr:row>57</xdr:row>
      <xdr:rowOff>149499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117929</xdr:colOff>
      <xdr:row>59</xdr:row>
      <xdr:rowOff>45357</xdr:rowOff>
    </xdr:from>
    <xdr:to>
      <xdr:col>9</xdr:col>
      <xdr:colOff>580214</xdr:colOff>
      <xdr:row>75</xdr:row>
      <xdr:rowOff>158572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154215</xdr:colOff>
      <xdr:row>77</xdr:row>
      <xdr:rowOff>18142</xdr:rowOff>
    </xdr:from>
    <xdr:to>
      <xdr:col>9</xdr:col>
      <xdr:colOff>616500</xdr:colOff>
      <xdr:row>93</xdr:row>
      <xdr:rowOff>131357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5</xdr:row>
      <xdr:rowOff>18143</xdr:rowOff>
    </xdr:from>
    <xdr:to>
      <xdr:col>9</xdr:col>
      <xdr:colOff>589285</xdr:colOff>
      <xdr:row>21</xdr:row>
      <xdr:rowOff>140429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117929</xdr:colOff>
      <xdr:row>23</xdr:row>
      <xdr:rowOff>9072</xdr:rowOff>
    </xdr:from>
    <xdr:to>
      <xdr:col>9</xdr:col>
      <xdr:colOff>580214</xdr:colOff>
      <xdr:row>39</xdr:row>
      <xdr:rowOff>131358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41</xdr:row>
      <xdr:rowOff>36286</xdr:rowOff>
    </xdr:from>
    <xdr:to>
      <xdr:col>9</xdr:col>
      <xdr:colOff>589285</xdr:colOff>
      <xdr:row>57</xdr:row>
      <xdr:rowOff>158571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108857</xdr:colOff>
      <xdr:row>59</xdr:row>
      <xdr:rowOff>36284</xdr:rowOff>
    </xdr:from>
    <xdr:to>
      <xdr:col>9</xdr:col>
      <xdr:colOff>571142</xdr:colOff>
      <xdr:row>75</xdr:row>
      <xdr:rowOff>158570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90715</xdr:colOff>
      <xdr:row>77</xdr:row>
      <xdr:rowOff>18143</xdr:rowOff>
    </xdr:from>
    <xdr:to>
      <xdr:col>9</xdr:col>
      <xdr:colOff>553000</xdr:colOff>
      <xdr:row>93</xdr:row>
      <xdr:rowOff>140428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81643</xdr:colOff>
      <xdr:row>95</xdr:row>
      <xdr:rowOff>27215</xdr:rowOff>
    </xdr:from>
    <xdr:to>
      <xdr:col>9</xdr:col>
      <xdr:colOff>543928</xdr:colOff>
      <xdr:row>111</xdr:row>
      <xdr:rowOff>149501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3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117928</xdr:colOff>
      <xdr:row>113</xdr:row>
      <xdr:rowOff>18142</xdr:rowOff>
    </xdr:from>
    <xdr:to>
      <xdr:col>9</xdr:col>
      <xdr:colOff>580213</xdr:colOff>
      <xdr:row>129</xdr:row>
      <xdr:rowOff>140428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3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99785</xdr:colOff>
      <xdr:row>131</xdr:row>
      <xdr:rowOff>18143</xdr:rowOff>
    </xdr:from>
    <xdr:to>
      <xdr:col>9</xdr:col>
      <xdr:colOff>562070</xdr:colOff>
      <xdr:row>147</xdr:row>
      <xdr:rowOff>140429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3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136072</xdr:colOff>
      <xdr:row>149</xdr:row>
      <xdr:rowOff>27215</xdr:rowOff>
    </xdr:from>
    <xdr:to>
      <xdr:col>9</xdr:col>
      <xdr:colOff>598357</xdr:colOff>
      <xdr:row>165</xdr:row>
      <xdr:rowOff>149501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3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99785</xdr:colOff>
      <xdr:row>167</xdr:row>
      <xdr:rowOff>27214</xdr:rowOff>
    </xdr:from>
    <xdr:to>
      <xdr:col>9</xdr:col>
      <xdr:colOff>562070</xdr:colOff>
      <xdr:row>183</xdr:row>
      <xdr:rowOff>149499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3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5</xdr:row>
      <xdr:rowOff>27214</xdr:rowOff>
    </xdr:from>
    <xdr:to>
      <xdr:col>9</xdr:col>
      <xdr:colOff>553000</xdr:colOff>
      <xdr:row>21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54430</xdr:colOff>
      <xdr:row>23</xdr:row>
      <xdr:rowOff>18144</xdr:rowOff>
    </xdr:from>
    <xdr:to>
      <xdr:col>9</xdr:col>
      <xdr:colOff>516715</xdr:colOff>
      <xdr:row>39</xdr:row>
      <xdr:rowOff>140430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81644</xdr:colOff>
      <xdr:row>41</xdr:row>
      <xdr:rowOff>36287</xdr:rowOff>
    </xdr:from>
    <xdr:to>
      <xdr:col>9</xdr:col>
      <xdr:colOff>543929</xdr:colOff>
      <xdr:row>57</xdr:row>
      <xdr:rowOff>158572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54429</xdr:colOff>
      <xdr:row>59</xdr:row>
      <xdr:rowOff>45357</xdr:rowOff>
    </xdr:from>
    <xdr:to>
      <xdr:col>9</xdr:col>
      <xdr:colOff>516714</xdr:colOff>
      <xdr:row>75</xdr:row>
      <xdr:rowOff>167643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99786</xdr:colOff>
      <xdr:row>77</xdr:row>
      <xdr:rowOff>36286</xdr:rowOff>
    </xdr:from>
    <xdr:to>
      <xdr:col>9</xdr:col>
      <xdr:colOff>562071</xdr:colOff>
      <xdr:row>93</xdr:row>
      <xdr:rowOff>158571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108858</xdr:colOff>
      <xdr:row>5</xdr:row>
      <xdr:rowOff>9072</xdr:rowOff>
    </xdr:from>
    <xdr:to>
      <xdr:col>9</xdr:col>
      <xdr:colOff>571143</xdr:colOff>
      <xdr:row>21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117928</xdr:colOff>
      <xdr:row>23</xdr:row>
      <xdr:rowOff>27214</xdr:rowOff>
    </xdr:from>
    <xdr:to>
      <xdr:col>9</xdr:col>
      <xdr:colOff>580213</xdr:colOff>
      <xdr:row>39</xdr:row>
      <xdr:rowOff>149500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108857</xdr:colOff>
      <xdr:row>41</xdr:row>
      <xdr:rowOff>36286</xdr:rowOff>
    </xdr:from>
    <xdr:to>
      <xdr:col>9</xdr:col>
      <xdr:colOff>571142</xdr:colOff>
      <xdr:row>57</xdr:row>
      <xdr:rowOff>158571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117929</xdr:colOff>
      <xdr:row>59</xdr:row>
      <xdr:rowOff>18144</xdr:rowOff>
    </xdr:from>
    <xdr:to>
      <xdr:col>9</xdr:col>
      <xdr:colOff>580214</xdr:colOff>
      <xdr:row>75</xdr:row>
      <xdr:rowOff>140430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81642</xdr:colOff>
      <xdr:row>77</xdr:row>
      <xdr:rowOff>36286</xdr:rowOff>
    </xdr:from>
    <xdr:to>
      <xdr:col>9</xdr:col>
      <xdr:colOff>543927</xdr:colOff>
      <xdr:row>93</xdr:row>
      <xdr:rowOff>158571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3</xdr:row>
      <xdr:rowOff>18143</xdr:rowOff>
    </xdr:from>
    <xdr:to>
      <xdr:col>9</xdr:col>
      <xdr:colOff>543928</xdr:colOff>
      <xdr:row>19</xdr:row>
      <xdr:rowOff>140429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99785</xdr:colOff>
      <xdr:row>5</xdr:row>
      <xdr:rowOff>9071</xdr:rowOff>
    </xdr:from>
    <xdr:to>
      <xdr:col>9</xdr:col>
      <xdr:colOff>562070</xdr:colOff>
      <xdr:row>21</xdr:row>
      <xdr:rowOff>131357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136072</xdr:colOff>
      <xdr:row>23</xdr:row>
      <xdr:rowOff>36285</xdr:rowOff>
    </xdr:from>
    <xdr:to>
      <xdr:col>9</xdr:col>
      <xdr:colOff>598357</xdr:colOff>
      <xdr:row>39</xdr:row>
      <xdr:rowOff>158571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117929</xdr:colOff>
      <xdr:row>4</xdr:row>
      <xdr:rowOff>163285</xdr:rowOff>
    </xdr:from>
    <xdr:to>
      <xdr:col>9</xdr:col>
      <xdr:colOff>580214</xdr:colOff>
      <xdr:row>25</xdr:row>
      <xdr:rowOff>143785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00000000-0008-0000-3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8329" y="855435"/>
              <a:ext cx="5745485" cy="3580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 fLocksWithSheet="0"/>
  </xdr:twoCellAnchor>
  <xdr:twoCellAnchor>
    <xdr:from>
      <xdr:col>1</xdr:col>
      <xdr:colOff>90714</xdr:colOff>
      <xdr:row>26</xdr:row>
      <xdr:rowOff>163286</xdr:rowOff>
    </xdr:from>
    <xdr:to>
      <xdr:col>9</xdr:col>
      <xdr:colOff>552999</xdr:colOff>
      <xdr:row>47</xdr:row>
      <xdr:rowOff>143786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f 5">
              <a:extLst>
                <a:ext uri="{FF2B5EF4-FFF2-40B4-BE49-F238E27FC236}">
                  <a16:creationId xmlns:a16="http://schemas.microsoft.com/office/drawing/2014/main" id="{00000000-0008-0000-3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1114" y="4627336"/>
              <a:ext cx="5745485" cy="3580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5</xdr:row>
      <xdr:rowOff>9071</xdr:rowOff>
    </xdr:from>
    <xdr:to>
      <xdr:col>9</xdr:col>
      <xdr:colOff>507642</xdr:colOff>
      <xdr:row>21</xdr:row>
      <xdr:rowOff>131357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117929</xdr:colOff>
      <xdr:row>23</xdr:row>
      <xdr:rowOff>18143</xdr:rowOff>
    </xdr:from>
    <xdr:to>
      <xdr:col>9</xdr:col>
      <xdr:colOff>507643</xdr:colOff>
      <xdr:row>39</xdr:row>
      <xdr:rowOff>140429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117929</xdr:colOff>
      <xdr:row>41</xdr:row>
      <xdr:rowOff>27214</xdr:rowOff>
    </xdr:from>
    <xdr:to>
      <xdr:col>9</xdr:col>
      <xdr:colOff>507643</xdr:colOff>
      <xdr:row>57</xdr:row>
      <xdr:rowOff>149499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154214</xdr:colOff>
      <xdr:row>59</xdr:row>
      <xdr:rowOff>9072</xdr:rowOff>
    </xdr:from>
    <xdr:to>
      <xdr:col>9</xdr:col>
      <xdr:colOff>543928</xdr:colOff>
      <xdr:row>75</xdr:row>
      <xdr:rowOff>131358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154214</xdr:colOff>
      <xdr:row>77</xdr:row>
      <xdr:rowOff>1</xdr:rowOff>
    </xdr:from>
    <xdr:to>
      <xdr:col>9</xdr:col>
      <xdr:colOff>543928</xdr:colOff>
      <xdr:row>93</xdr:row>
      <xdr:rowOff>122286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117927</xdr:colOff>
      <xdr:row>5</xdr:row>
      <xdr:rowOff>9072</xdr:rowOff>
    </xdr:from>
    <xdr:to>
      <xdr:col>9</xdr:col>
      <xdr:colOff>580212</xdr:colOff>
      <xdr:row>21</xdr:row>
      <xdr:rowOff>131358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145143</xdr:colOff>
      <xdr:row>23</xdr:row>
      <xdr:rowOff>27214</xdr:rowOff>
    </xdr:from>
    <xdr:to>
      <xdr:col>9</xdr:col>
      <xdr:colOff>607428</xdr:colOff>
      <xdr:row>39</xdr:row>
      <xdr:rowOff>149500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90715</xdr:colOff>
      <xdr:row>41</xdr:row>
      <xdr:rowOff>18143</xdr:rowOff>
    </xdr:from>
    <xdr:to>
      <xdr:col>9</xdr:col>
      <xdr:colOff>553000</xdr:colOff>
      <xdr:row>57</xdr:row>
      <xdr:rowOff>140428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99786</xdr:colOff>
      <xdr:row>59</xdr:row>
      <xdr:rowOff>0</xdr:rowOff>
    </xdr:from>
    <xdr:to>
      <xdr:col>9</xdr:col>
      <xdr:colOff>562071</xdr:colOff>
      <xdr:row>75</xdr:row>
      <xdr:rowOff>122286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117928</xdr:colOff>
      <xdr:row>77</xdr:row>
      <xdr:rowOff>9073</xdr:rowOff>
    </xdr:from>
    <xdr:to>
      <xdr:col>9</xdr:col>
      <xdr:colOff>580213</xdr:colOff>
      <xdr:row>93</xdr:row>
      <xdr:rowOff>131358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99786</xdr:colOff>
      <xdr:row>3</xdr:row>
      <xdr:rowOff>27214</xdr:rowOff>
    </xdr:from>
    <xdr:to>
      <xdr:col>9</xdr:col>
      <xdr:colOff>562071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3</xdr:row>
      <xdr:rowOff>18142</xdr:rowOff>
    </xdr:from>
    <xdr:to>
      <xdr:col>9</xdr:col>
      <xdr:colOff>571142</xdr:colOff>
      <xdr:row>19</xdr:row>
      <xdr:rowOff>140428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3</xdr:row>
      <xdr:rowOff>27214</xdr:rowOff>
    </xdr:from>
    <xdr:to>
      <xdr:col>9</xdr:col>
      <xdr:colOff>589285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145144</xdr:colOff>
      <xdr:row>3</xdr:row>
      <xdr:rowOff>27214</xdr:rowOff>
    </xdr:from>
    <xdr:to>
      <xdr:col>9</xdr:col>
      <xdr:colOff>607429</xdr:colOff>
      <xdr:row>19</xdr:row>
      <xdr:rowOff>149500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HE/Anal&#253;za%20food%20supply%20chain/General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(selected NACE), mil."/>
      <sheetName val="Consumption of food mil. €"/>
      <sheetName val="Hárok1"/>
      <sheetName val="Hárok3"/>
      <sheetName val="Import"/>
      <sheetName val="Export"/>
      <sheetName val="Balance"/>
      <sheetName val="Market openess"/>
      <sheetName val="Real GDP per capita (2015=100)"/>
      <sheetName val="Disponable income PPS capita"/>
      <sheetName val="HICP (index, PPP, 2020)"/>
      <sheetName val="Expenditure (PPP capita, 2020)"/>
      <sheetName val="HICP (index, 2015)"/>
      <sheetName val="GFCF (index)"/>
      <sheetName val="GDP (Index)"/>
      <sheetName val="VA (index)"/>
      <sheetName val="Consumption (index)"/>
      <sheetName val="Consumption of HH (index)"/>
      <sheetName val="VA (nom, real)"/>
      <sheetName val="Consumption of HH (nom, real)"/>
      <sheetName val="Consumption (nom, real)"/>
      <sheetName val="GDP (nom, real)"/>
      <sheetName val="GVA, current prices "/>
      <sheetName val="Gross output, current prices "/>
      <sheetName val="Compensation of emp., CP"/>
      <sheetName val="Hárok4"/>
      <sheetName val="Intermediate g, current prices "/>
      <sheetName val="Employment"/>
      <sheetName val="Investments, current prices"/>
      <sheetName val="Surplus and mixed income, CP"/>
      <sheetName val="Profit rate"/>
      <sheetName val="Productivity"/>
      <sheetName val="Material import dependency"/>
      <sheetName val="Energy imports dependency"/>
      <sheetName val="Agricultural RnD eur per capita"/>
      <sheetName val="Energy productivity, KGOE, eur"/>
      <sheetName val="Food waste in tonns"/>
      <sheetName val="Total waste in tonns"/>
      <sheetName val="Energy consumption, GWh"/>
      <sheetName val="Renewables and biofuels, GWh"/>
      <sheetName val="Subsidies to agriculture"/>
      <sheetName val="Price compone, electricity, kWh"/>
      <sheetName val="Price, gas, kWh"/>
      <sheetName val="Price, electricity, kWh"/>
      <sheetName val="Price componenets, gas, kWh"/>
      <sheetName val="Input price index, agiculture"/>
      <sheetName val="Agriculture output breakdown"/>
      <sheetName val="Hárok2"/>
      <sheetName val="Output price index, agriculture"/>
    </sheetNames>
    <sheetDataSet>
      <sheetData sheetId="0"/>
      <sheetData sheetId="1">
        <row r="1">
          <cell r="D1" t="str">
            <v>2010</v>
          </cell>
        </row>
      </sheetData>
      <sheetData sheetId="2">
        <row r="47">
          <cell r="V47">
            <v>2010</v>
          </cell>
        </row>
      </sheetData>
      <sheetData sheetId="3"/>
      <sheetData sheetId="4"/>
      <sheetData sheetId="5"/>
      <sheetData sheetId="6">
        <row r="167">
          <cell r="K167" t="str">
            <v>Produkčná kapacita krajiny</v>
          </cell>
        </row>
      </sheetData>
      <sheetData sheetId="7">
        <row r="88">
          <cell r="R88" t="str">
            <v>Import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9">
          <cell r="P219" t="str">
            <v>Priemer 2014-2016</v>
          </cell>
        </row>
      </sheetData>
      <sheetData sheetId="26"/>
      <sheetData sheetId="27"/>
      <sheetData sheetId="28">
        <row r="1">
          <cell r="AM1" t="str">
            <v>2015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D2" t="str">
            <v>Cyprus</v>
          </cell>
        </row>
      </sheetData>
      <sheetData sheetId="37"/>
      <sheetData sheetId="38">
        <row r="121">
          <cell r="AA121" t="str">
            <v>2019</v>
          </cell>
        </row>
      </sheetData>
      <sheetData sheetId="39"/>
      <sheetData sheetId="40">
        <row r="91">
          <cell r="AR91" t="str">
            <v>2022</v>
          </cell>
        </row>
      </sheetData>
      <sheetData sheetId="41">
        <row r="147">
          <cell r="C147" t="str">
            <v>2022</v>
          </cell>
        </row>
      </sheetData>
      <sheetData sheetId="42"/>
      <sheetData sheetId="43"/>
      <sheetData sheetId="44">
        <row r="137">
          <cell r="A137" t="str">
            <v>Švédsko</v>
          </cell>
        </row>
      </sheetData>
      <sheetData sheetId="45">
        <row r="1">
          <cell r="H1" t="str">
            <v>2020</v>
          </cell>
        </row>
        <row r="56">
          <cell r="S56">
            <v>138.81014366984863</v>
          </cell>
        </row>
        <row r="57">
          <cell r="S57">
            <v>138.81014366984863</v>
          </cell>
        </row>
        <row r="58">
          <cell r="Q58" t="str">
            <v>Európska únia 2023</v>
          </cell>
          <cell r="S58">
            <v>138.81014366984863</v>
          </cell>
        </row>
        <row r="59">
          <cell r="S59">
            <v>138.81014366984863</v>
          </cell>
        </row>
        <row r="60">
          <cell r="S60">
            <v>138.81014366984863</v>
          </cell>
        </row>
        <row r="61">
          <cell r="S61">
            <v>138.81014366984863</v>
          </cell>
        </row>
        <row r="62">
          <cell r="S62">
            <v>138.81014366984863</v>
          </cell>
        </row>
        <row r="63">
          <cell r="S63">
            <v>138.81014366984863</v>
          </cell>
        </row>
        <row r="64">
          <cell r="S64">
            <v>138.81014366984863</v>
          </cell>
        </row>
        <row r="65">
          <cell r="S65">
            <v>138.81014366984863</v>
          </cell>
        </row>
        <row r="66">
          <cell r="S66">
            <v>138.81014366984863</v>
          </cell>
        </row>
        <row r="67">
          <cell r="S67">
            <v>138.81014366984863</v>
          </cell>
        </row>
        <row r="68">
          <cell r="S68">
            <v>138.81014366984863</v>
          </cell>
        </row>
        <row r="69">
          <cell r="S69">
            <v>138.81014366984863</v>
          </cell>
        </row>
        <row r="70">
          <cell r="S70">
            <v>138.81014366984863</v>
          </cell>
        </row>
        <row r="71">
          <cell r="S71">
            <v>138.81014366984863</v>
          </cell>
        </row>
        <row r="72">
          <cell r="S72">
            <v>138.81014366984863</v>
          </cell>
        </row>
        <row r="73">
          <cell r="S73">
            <v>138.81014366984863</v>
          </cell>
        </row>
        <row r="74">
          <cell r="S74">
            <v>138.81014366984863</v>
          </cell>
        </row>
        <row r="75">
          <cell r="S75">
            <v>138.81014366984863</v>
          </cell>
        </row>
        <row r="76">
          <cell r="S76">
            <v>138.81014366984863</v>
          </cell>
        </row>
        <row r="77">
          <cell r="S77">
            <v>138.81014366984863</v>
          </cell>
        </row>
        <row r="78">
          <cell r="S78">
            <v>138.81014366984863</v>
          </cell>
        </row>
        <row r="79">
          <cell r="S79">
            <v>138.81014366984863</v>
          </cell>
        </row>
        <row r="80">
          <cell r="S80">
            <v>138.81014366984863</v>
          </cell>
        </row>
        <row r="81">
          <cell r="S81">
            <v>138.81014366984863</v>
          </cell>
        </row>
        <row r="82">
          <cell r="S82">
            <v>138.81014366984863</v>
          </cell>
        </row>
      </sheetData>
      <sheetData sheetId="46"/>
      <sheetData sheetId="47"/>
      <sheetData sheetId="48">
        <row r="146">
          <cell r="S146" t="str">
            <v>2022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UH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7F7F"/>
      </a:accent1>
      <a:accent2>
        <a:srgbClr val="A9E8EB"/>
      </a:accent2>
      <a:accent3>
        <a:srgbClr val="F65959"/>
      </a:accent3>
      <a:accent4>
        <a:srgbClr val="74EBE8"/>
      </a:accent4>
      <a:accent5>
        <a:srgbClr val="0CC0DF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UH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UH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UH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Vlastné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FF7F7F"/>
    </a:accent1>
    <a:accent2>
      <a:srgbClr val="A9E8EB"/>
    </a:accent2>
    <a:accent3>
      <a:srgbClr val="F65959"/>
    </a:accent3>
    <a:accent4>
      <a:srgbClr val="74EBE8"/>
    </a:accent4>
    <a:accent5>
      <a:srgbClr val="0CC0DF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5"/>
  <sheetViews>
    <sheetView topLeftCell="A22" zoomScale="70" zoomScaleNormal="70" workbookViewId="0">
      <selection activeCell="B45" sqref="B45"/>
    </sheetView>
  </sheetViews>
  <sheetFormatPr defaultRowHeight="13.5" x14ac:dyDescent="0.25"/>
  <cols>
    <col min="1" max="1" width="8.6640625" style="1"/>
    <col min="2" max="2" width="12.9140625" style="1" customWidth="1"/>
    <col min="3" max="3" width="126.33203125" style="1" customWidth="1"/>
    <col min="4" max="16384" width="8.6640625" style="1"/>
  </cols>
  <sheetData>
    <row r="2" spans="2:3" ht="18" x14ac:dyDescent="0.35">
      <c r="B2" s="3" t="s">
        <v>0</v>
      </c>
      <c r="C2" s="4"/>
    </row>
    <row r="3" spans="2:3" x14ac:dyDescent="0.25">
      <c r="B3" s="4"/>
      <c r="C3" s="4"/>
    </row>
    <row r="4" spans="2:3" ht="34.5" x14ac:dyDescent="0.65">
      <c r="B4" s="5" t="s">
        <v>1</v>
      </c>
      <c r="C4" s="4"/>
    </row>
    <row r="5" spans="2:3" x14ac:dyDescent="0.25">
      <c r="B5" s="4"/>
      <c r="C5" s="4"/>
    </row>
    <row r="6" spans="2:3" ht="18" x14ac:dyDescent="0.35">
      <c r="B6" s="3" t="s">
        <v>2</v>
      </c>
      <c r="C6" s="4"/>
    </row>
    <row r="8" spans="2:3" ht="14" x14ac:dyDescent="0.3">
      <c r="B8" s="7" t="s">
        <v>45</v>
      </c>
      <c r="C8" s="6" t="s">
        <v>3</v>
      </c>
    </row>
    <row r="9" spans="2:3" ht="14" x14ac:dyDescent="0.3">
      <c r="B9" s="7" t="s">
        <v>46</v>
      </c>
      <c r="C9" s="6" t="s">
        <v>4</v>
      </c>
    </row>
    <row r="10" spans="2:3" ht="14" x14ac:dyDescent="0.3">
      <c r="B10" s="7" t="s">
        <v>47</v>
      </c>
      <c r="C10" s="6" t="s">
        <v>5</v>
      </c>
    </row>
    <row r="11" spans="2:3" ht="14" x14ac:dyDescent="0.3">
      <c r="B11" s="7" t="s">
        <v>48</v>
      </c>
      <c r="C11" s="6" t="s">
        <v>6</v>
      </c>
    </row>
    <row r="12" spans="2:3" ht="14" x14ac:dyDescent="0.3">
      <c r="B12" s="7" t="s">
        <v>49</v>
      </c>
      <c r="C12" s="6" t="s">
        <v>130</v>
      </c>
    </row>
    <row r="13" spans="2:3" ht="14" x14ac:dyDescent="0.3">
      <c r="B13" s="7" t="s">
        <v>50</v>
      </c>
      <c r="C13" s="6" t="s">
        <v>140</v>
      </c>
    </row>
    <row r="14" spans="2:3" ht="14" x14ac:dyDescent="0.3">
      <c r="B14" s="7" t="s">
        <v>51</v>
      </c>
      <c r="C14" s="6" t="s">
        <v>7</v>
      </c>
    </row>
    <row r="15" spans="2:3" ht="14" x14ac:dyDescent="0.3">
      <c r="B15" s="7" t="s">
        <v>52</v>
      </c>
      <c r="C15" s="6" t="s">
        <v>8</v>
      </c>
    </row>
    <row r="16" spans="2:3" ht="14" x14ac:dyDescent="0.3">
      <c r="B16" s="7" t="s">
        <v>53</v>
      </c>
      <c r="C16" s="6" t="s">
        <v>9</v>
      </c>
    </row>
    <row r="17" spans="2:3" ht="14" x14ac:dyDescent="0.3">
      <c r="B17" s="7" t="s">
        <v>54</v>
      </c>
      <c r="C17" s="6" t="s">
        <v>10</v>
      </c>
    </row>
    <row r="18" spans="2:3" ht="14" x14ac:dyDescent="0.3">
      <c r="B18" s="7" t="s">
        <v>55</v>
      </c>
      <c r="C18" s="6" t="s">
        <v>11</v>
      </c>
    </row>
    <row r="19" spans="2:3" ht="14" x14ac:dyDescent="0.3">
      <c r="B19" s="7" t="s">
        <v>56</v>
      </c>
      <c r="C19" s="6" t="s">
        <v>12</v>
      </c>
    </row>
    <row r="20" spans="2:3" ht="14" x14ac:dyDescent="0.3">
      <c r="B20" s="7" t="s">
        <v>57</v>
      </c>
      <c r="C20" s="6" t="s">
        <v>13</v>
      </c>
    </row>
    <row r="21" spans="2:3" ht="14" x14ac:dyDescent="0.3">
      <c r="B21" s="7" t="s">
        <v>58</v>
      </c>
      <c r="C21" s="6" t="s">
        <v>14</v>
      </c>
    </row>
    <row r="22" spans="2:3" ht="14" x14ac:dyDescent="0.3">
      <c r="B22" s="7" t="s">
        <v>59</v>
      </c>
      <c r="C22" s="6" t="s">
        <v>614</v>
      </c>
    </row>
    <row r="23" spans="2:3" ht="14" x14ac:dyDescent="0.3">
      <c r="B23" s="7" t="s">
        <v>60</v>
      </c>
      <c r="C23" s="6" t="s">
        <v>15</v>
      </c>
    </row>
    <row r="24" spans="2:3" ht="14" x14ac:dyDescent="0.3">
      <c r="B24" s="7" t="s">
        <v>61</v>
      </c>
      <c r="C24" s="6" t="s">
        <v>16</v>
      </c>
    </row>
    <row r="25" spans="2:3" ht="14" x14ac:dyDescent="0.3">
      <c r="B25" s="7" t="s">
        <v>62</v>
      </c>
      <c r="C25" s="6" t="s">
        <v>17</v>
      </c>
    </row>
    <row r="26" spans="2:3" ht="14" x14ac:dyDescent="0.3">
      <c r="B26" s="7" t="s">
        <v>63</v>
      </c>
      <c r="C26" s="6" t="s">
        <v>18</v>
      </c>
    </row>
    <row r="27" spans="2:3" ht="14" x14ac:dyDescent="0.3">
      <c r="B27" s="7" t="s">
        <v>64</v>
      </c>
      <c r="C27" s="6" t="s">
        <v>558</v>
      </c>
    </row>
    <row r="28" spans="2:3" ht="14" x14ac:dyDescent="0.3">
      <c r="B28" s="7" t="s">
        <v>65</v>
      </c>
      <c r="C28" s="6" t="s">
        <v>615</v>
      </c>
    </row>
    <row r="29" spans="2:3" ht="14" x14ac:dyDescent="0.3">
      <c r="B29" s="7" t="s">
        <v>66</v>
      </c>
      <c r="C29" s="6" t="s">
        <v>19</v>
      </c>
    </row>
    <row r="30" spans="2:3" ht="14" x14ac:dyDescent="0.3">
      <c r="B30" s="7" t="s">
        <v>67</v>
      </c>
      <c r="C30" s="6" t="s">
        <v>568</v>
      </c>
    </row>
    <row r="31" spans="2:3" ht="14" x14ac:dyDescent="0.3">
      <c r="B31" s="7" t="s">
        <v>68</v>
      </c>
      <c r="C31" s="6" t="s">
        <v>21</v>
      </c>
    </row>
    <row r="32" spans="2:3" ht="14" x14ac:dyDescent="0.3">
      <c r="B32" s="7" t="s">
        <v>69</v>
      </c>
      <c r="C32" s="6" t="s">
        <v>22</v>
      </c>
    </row>
    <row r="33" spans="2:3" ht="14" x14ac:dyDescent="0.3">
      <c r="B33" s="7" t="s">
        <v>70</v>
      </c>
      <c r="C33" s="6" t="s">
        <v>23</v>
      </c>
    </row>
    <row r="34" spans="2:3" ht="14" x14ac:dyDescent="0.3">
      <c r="B34" s="7" t="s">
        <v>71</v>
      </c>
      <c r="C34" s="6" t="s">
        <v>24</v>
      </c>
    </row>
    <row r="35" spans="2:3" ht="14" x14ac:dyDescent="0.3">
      <c r="B35" s="7" t="s">
        <v>72</v>
      </c>
      <c r="C35" s="6" t="s">
        <v>25</v>
      </c>
    </row>
    <row r="36" spans="2:3" ht="14" x14ac:dyDescent="0.3">
      <c r="B36" s="7" t="s">
        <v>73</v>
      </c>
      <c r="C36" s="6" t="s">
        <v>26</v>
      </c>
    </row>
    <row r="37" spans="2:3" ht="14" x14ac:dyDescent="0.3">
      <c r="B37" s="7" t="s">
        <v>74</v>
      </c>
      <c r="C37" s="6" t="s">
        <v>27</v>
      </c>
    </row>
    <row r="38" spans="2:3" ht="14" x14ac:dyDescent="0.3">
      <c r="B38" s="7" t="s">
        <v>75</v>
      </c>
      <c r="C38" s="6" t="s">
        <v>138</v>
      </c>
    </row>
    <row r="39" spans="2:3" ht="14" x14ac:dyDescent="0.3">
      <c r="B39" s="7" t="s">
        <v>83</v>
      </c>
      <c r="C39" s="6" t="s">
        <v>137</v>
      </c>
    </row>
    <row r="40" spans="2:3" ht="14" x14ac:dyDescent="0.3">
      <c r="B40" s="7" t="s">
        <v>76</v>
      </c>
      <c r="C40" s="6" t="s">
        <v>569</v>
      </c>
    </row>
    <row r="41" spans="2:3" ht="14" x14ac:dyDescent="0.3">
      <c r="B41" s="7" t="s">
        <v>77</v>
      </c>
      <c r="C41" s="6" t="s">
        <v>575</v>
      </c>
    </row>
    <row r="42" spans="2:3" ht="14" x14ac:dyDescent="0.3">
      <c r="B42" s="7" t="s">
        <v>78</v>
      </c>
      <c r="C42" s="6" t="s">
        <v>570</v>
      </c>
    </row>
    <row r="43" spans="2:3" ht="14" x14ac:dyDescent="0.3">
      <c r="B43" s="7" t="s">
        <v>591</v>
      </c>
      <c r="C43" s="141" t="s">
        <v>612</v>
      </c>
    </row>
    <row r="44" spans="2:3" ht="14" x14ac:dyDescent="0.3">
      <c r="B44" s="7" t="s">
        <v>595</v>
      </c>
      <c r="C44" s="6" t="s">
        <v>608</v>
      </c>
    </row>
    <row r="45" spans="2:3" ht="14" x14ac:dyDescent="0.3">
      <c r="B45" s="7" t="s">
        <v>79</v>
      </c>
      <c r="C45" s="6" t="s">
        <v>617</v>
      </c>
    </row>
    <row r="46" spans="2:3" ht="14" x14ac:dyDescent="0.3">
      <c r="B46" s="7" t="s">
        <v>80</v>
      </c>
      <c r="C46" s="6" t="s">
        <v>576</v>
      </c>
    </row>
    <row r="47" spans="2:3" ht="14" x14ac:dyDescent="0.3">
      <c r="B47" s="7" t="s">
        <v>81</v>
      </c>
      <c r="C47" s="6" t="s">
        <v>577</v>
      </c>
    </row>
    <row r="48" spans="2:3" ht="14" x14ac:dyDescent="0.3">
      <c r="B48" s="7" t="s">
        <v>82</v>
      </c>
      <c r="C48" s="6" t="s">
        <v>28</v>
      </c>
    </row>
    <row r="49" spans="2:3" ht="14" x14ac:dyDescent="0.3">
      <c r="B49" s="7" t="s">
        <v>139</v>
      </c>
      <c r="C49" s="6" t="s">
        <v>571</v>
      </c>
    </row>
    <row r="50" spans="2:3" ht="14" x14ac:dyDescent="0.3">
      <c r="B50" s="7" t="s">
        <v>616</v>
      </c>
      <c r="C50" s="6" t="s">
        <v>29</v>
      </c>
    </row>
    <row r="51" spans="2:3" ht="14" x14ac:dyDescent="0.3">
      <c r="B51" s="2"/>
      <c r="C51" s="6"/>
    </row>
    <row r="52" spans="2:3" ht="14" x14ac:dyDescent="0.3">
      <c r="B52" s="7" t="s">
        <v>44</v>
      </c>
      <c r="C52" s="6" t="s">
        <v>574</v>
      </c>
    </row>
    <row r="53" spans="2:3" ht="14" x14ac:dyDescent="0.3">
      <c r="B53" s="7" t="s">
        <v>589</v>
      </c>
      <c r="C53" s="6" t="s">
        <v>590</v>
      </c>
    </row>
    <row r="54" spans="2:3" ht="14" x14ac:dyDescent="0.3">
      <c r="B54" s="7" t="s">
        <v>594</v>
      </c>
      <c r="C54" s="6" t="s">
        <v>607</v>
      </c>
    </row>
    <row r="55" spans="2:3" ht="14" x14ac:dyDescent="0.3">
      <c r="B55" s="7" t="s">
        <v>593</v>
      </c>
      <c r="C55" s="6" t="s">
        <v>605</v>
      </c>
    </row>
    <row r="56" spans="2:3" ht="14" x14ac:dyDescent="0.3">
      <c r="B56" s="2"/>
      <c r="C56" s="6"/>
    </row>
    <row r="57" spans="2:3" ht="14" x14ac:dyDescent="0.3">
      <c r="B57" s="7" t="s">
        <v>36</v>
      </c>
      <c r="C57" s="6" t="s">
        <v>236</v>
      </c>
    </row>
    <row r="58" spans="2:3" ht="14" x14ac:dyDescent="0.3">
      <c r="B58" s="7" t="s">
        <v>37</v>
      </c>
      <c r="C58" s="6" t="s">
        <v>30</v>
      </c>
    </row>
    <row r="59" spans="2:3" ht="14" x14ac:dyDescent="0.3">
      <c r="B59" s="7" t="s">
        <v>38</v>
      </c>
      <c r="C59" s="6" t="s">
        <v>31</v>
      </c>
    </row>
    <row r="60" spans="2:3" ht="14" x14ac:dyDescent="0.3">
      <c r="B60" s="7" t="s">
        <v>39</v>
      </c>
      <c r="C60" s="6" t="s">
        <v>235</v>
      </c>
    </row>
    <row r="61" spans="2:3" ht="14" x14ac:dyDescent="0.3">
      <c r="B61" s="7" t="s">
        <v>40</v>
      </c>
      <c r="C61" s="6" t="s">
        <v>32</v>
      </c>
    </row>
    <row r="62" spans="2:3" ht="14" x14ac:dyDescent="0.3">
      <c r="B62" s="7" t="s">
        <v>41</v>
      </c>
      <c r="C62" s="6" t="s">
        <v>33</v>
      </c>
    </row>
    <row r="63" spans="2:3" ht="14" x14ac:dyDescent="0.3">
      <c r="B63" s="7" t="s">
        <v>34</v>
      </c>
      <c r="C63" s="6" t="s">
        <v>35</v>
      </c>
    </row>
    <row r="64" spans="2:3" ht="14" x14ac:dyDescent="0.3">
      <c r="B64" s="7" t="s">
        <v>42</v>
      </c>
      <c r="C64" s="6" t="s">
        <v>84</v>
      </c>
    </row>
    <row r="65" spans="2:3" ht="14" x14ac:dyDescent="0.3">
      <c r="B65" s="7" t="s">
        <v>43</v>
      </c>
      <c r="C65" s="6" t="s">
        <v>85</v>
      </c>
    </row>
  </sheetData>
  <hyperlinks>
    <hyperlink ref="B8" location="'Graf 1'!A1" display="Graf 1" xr:uid="{00000000-0004-0000-0000-000000000000}"/>
    <hyperlink ref="B9" location="'Graf 2'!A1" display="Graf 2" xr:uid="{00000000-0004-0000-0000-000001000000}"/>
    <hyperlink ref="B10" location="'Graf 3'!A1" display="Graf 3" xr:uid="{00000000-0004-0000-0000-000002000000}"/>
    <hyperlink ref="B11" location="'Graf 4'!A1" display="Graf 4" xr:uid="{00000000-0004-0000-0000-000003000000}"/>
    <hyperlink ref="B12" location="'Graf 5'!A1" display="Graf 5" xr:uid="{00000000-0004-0000-0000-000004000000}"/>
    <hyperlink ref="B14" location="'Graf 7'!A1" display="Graf 7" xr:uid="{00000000-0004-0000-0000-000005000000}"/>
    <hyperlink ref="B15" location="'Graf 8'!A1" display="Graf 8" xr:uid="{00000000-0004-0000-0000-000006000000}"/>
    <hyperlink ref="B16" location="'Graf 8'!A1" display="Graf 8" xr:uid="{00000000-0004-0000-0000-000007000000}"/>
    <hyperlink ref="B17" location="'Graf 9'!A1" display="Graf 9" xr:uid="{00000000-0004-0000-0000-000008000000}"/>
    <hyperlink ref="C8" location="'Graf 1'!A1" display="Rast cenovej hladiny potravín na Slovensku bol nadpriemerný, tempo rastu oproti celkovej inflácii sa zrýchľuje" xr:uid="{00000000-0004-0000-0000-000009000000}"/>
    <hyperlink ref="B18:C18" location="'Graf 11'!A1" display="Graf 11" xr:uid="{00000000-0004-0000-0000-00000A000000}"/>
    <hyperlink ref="B9:C9" location="'Graf 2'!A1" display="Graf 2" xr:uid="{00000000-0004-0000-0000-00000B000000}"/>
    <hyperlink ref="B10:C10" location="'Graf 3'!A1" display="Graf 3" xr:uid="{00000000-0004-0000-0000-00000C000000}"/>
    <hyperlink ref="B11:C11" location="'Graf 4'!A1" display="Graf 4" xr:uid="{00000000-0004-0000-0000-00000D000000}"/>
    <hyperlink ref="B12:C12" location="'Graf 5'!A1" display="Graf 5" xr:uid="{00000000-0004-0000-0000-00000E000000}"/>
    <hyperlink ref="B14:C14" location="'Graf 6'!A1" display="Graf 6" xr:uid="{00000000-0004-0000-0000-00000F000000}"/>
    <hyperlink ref="B15:C15" location="'Graf 7'!A1" display="Graf 7" xr:uid="{00000000-0004-0000-0000-000010000000}"/>
    <hyperlink ref="B16:C16" location="'Graf 9'!A1" display="Graf 9" xr:uid="{00000000-0004-0000-0000-000011000000}"/>
    <hyperlink ref="B17:C17" location="'Graf 10'!A1" display="Graf 10" xr:uid="{00000000-0004-0000-0000-000012000000}"/>
    <hyperlink ref="B19:C19" location="'Graf 12'!A1" display="Graf 12" xr:uid="{00000000-0004-0000-0000-000013000000}"/>
    <hyperlink ref="B20:C20" location="'Graf 13'!A1" display="Graf 13" xr:uid="{00000000-0004-0000-0000-000014000000}"/>
    <hyperlink ref="B21:C21" location="'Graf 14'!A1" display="Graf 14" xr:uid="{00000000-0004-0000-0000-000015000000}"/>
    <hyperlink ref="B22:C22" location="'Graf 15'!A1" display="Graf 15" xr:uid="{00000000-0004-0000-0000-000016000000}"/>
    <hyperlink ref="B23:C23" location="'Graf 16'!A1" display="Graf 16" xr:uid="{00000000-0004-0000-0000-000017000000}"/>
    <hyperlink ref="B24:C24" location="'Graf 17'!A1" display="Graf 17" xr:uid="{00000000-0004-0000-0000-000018000000}"/>
    <hyperlink ref="B25:C25" location="'Graf 18'!A1" display="Graf 18" xr:uid="{00000000-0004-0000-0000-000019000000}"/>
    <hyperlink ref="B26:C26" location="'Graf 19'!A1" display="Graf 19" xr:uid="{00000000-0004-0000-0000-00001A000000}"/>
    <hyperlink ref="B27:C27" location="'Graf 20'!A1" display="Graf 20" xr:uid="{00000000-0004-0000-0000-00001B000000}"/>
    <hyperlink ref="B28:C28" location="'Graf 21'!A1" display="Graf 21" xr:uid="{00000000-0004-0000-0000-00001C000000}"/>
    <hyperlink ref="B29:C29" location="'Graf 22'!A1" display="Graf 22" xr:uid="{00000000-0004-0000-0000-00001D000000}"/>
    <hyperlink ref="B30:C30" location="'Graf 23'!A1" display="Graf 23" xr:uid="{00000000-0004-0000-0000-00001E000000}"/>
    <hyperlink ref="B31:C31" location="'Graf 24'!A1" display="Graf 24" xr:uid="{00000000-0004-0000-0000-00001F000000}"/>
    <hyperlink ref="B32:C32" location="'Graf 25'!A1" display="Graf 25" xr:uid="{00000000-0004-0000-0000-000020000000}"/>
    <hyperlink ref="B33:C33" location="'Graf 26'!A1" display="Graf 26" xr:uid="{00000000-0004-0000-0000-000021000000}"/>
    <hyperlink ref="B34:C34" location="'Graf 27'!A1" display="Graf 27" xr:uid="{00000000-0004-0000-0000-000022000000}"/>
    <hyperlink ref="B35:C35" location="'Graf 28'!A1" display="Graf 28" xr:uid="{00000000-0004-0000-0000-000023000000}"/>
    <hyperlink ref="B36:C36" location="'Graf 29'!A1" display="Graf 29" xr:uid="{00000000-0004-0000-0000-000024000000}"/>
    <hyperlink ref="B37:C37" location="'Graf 30'!A1" display="Graf 30" xr:uid="{00000000-0004-0000-0000-000025000000}"/>
    <hyperlink ref="B38:C38" location="'Graf 31'!A1" display="Graf 31" xr:uid="{00000000-0004-0000-0000-000026000000}"/>
    <hyperlink ref="B39:C39" location="'Graf 32'!A1" display="Graf 32" xr:uid="{00000000-0004-0000-0000-000027000000}"/>
    <hyperlink ref="B40:C40" location="'Graf 33'!A1" display="Graf 33" xr:uid="{00000000-0004-0000-0000-000028000000}"/>
    <hyperlink ref="B41:C41" location="'Graf 34'!A1" display="Graf 34" xr:uid="{00000000-0004-0000-0000-000029000000}"/>
    <hyperlink ref="B42:C42" location="'Graf 35'!A1" display="Graf 35" xr:uid="{00000000-0004-0000-0000-00002A000000}"/>
    <hyperlink ref="B46:C46" location="'Graf 37'!A1" display="Graf 37" xr:uid="{00000000-0004-0000-0000-00002B000000}"/>
    <hyperlink ref="B47:C47" location="'Graf 38'!A1" display="Graf 38" xr:uid="{00000000-0004-0000-0000-00002C000000}"/>
    <hyperlink ref="B48:C48" location="'Graf 39'!A1" display="Graf 39" xr:uid="{00000000-0004-0000-0000-00002D000000}"/>
    <hyperlink ref="B49:C49" location="'Graf 40'!A1" display="Graf 40" xr:uid="{00000000-0004-0000-0000-00002E000000}"/>
    <hyperlink ref="B50:C50" location="'Graf 41'!A1" display="Graf 41" xr:uid="{00000000-0004-0000-0000-00002F000000}"/>
    <hyperlink ref="B52:C52" location="'Tabuľka 1'!A1" display="Tabuľka 1" xr:uid="{00000000-0004-0000-0000-000030000000}"/>
    <hyperlink ref="B57:C57" location="'Príloha 1'!A1" display="Príloha 1" xr:uid="{00000000-0004-0000-0000-000031000000}"/>
    <hyperlink ref="B58:C58" location="'Príloha 2'!A1" display="Príloha 2" xr:uid="{00000000-0004-0000-0000-000032000000}"/>
    <hyperlink ref="B59:C59" location="'Príloha 3'!A1" display="Príloha 3" xr:uid="{00000000-0004-0000-0000-000033000000}"/>
    <hyperlink ref="B60:C60" location="'Príloha 4'!A1" display="Príloha 4" xr:uid="{00000000-0004-0000-0000-000034000000}"/>
    <hyperlink ref="B61:C61" location="'Príloha 5'!A1" display="Príloha 5" xr:uid="{00000000-0004-0000-0000-000035000000}"/>
    <hyperlink ref="B62:C62" location="'Príloha 6'!A1" display="Príloha 6" xr:uid="{00000000-0004-0000-0000-000036000000}"/>
    <hyperlink ref="B63:C63" location="'Príloha 7'!A1" display="Príloha 7" xr:uid="{00000000-0004-0000-0000-000037000000}"/>
    <hyperlink ref="B64:C64" location="'Príloha 8'!A1" display="Príloha 8" xr:uid="{00000000-0004-0000-0000-000038000000}"/>
    <hyperlink ref="B65:C65" location="'Príloha 9'!A1" display="Príloha 9" xr:uid="{00000000-0004-0000-0000-000039000000}"/>
    <hyperlink ref="B13:C13" location="'Graf 6'!A1" display="Graf 6" xr:uid="{00000000-0004-0000-0000-00003A000000}"/>
    <hyperlink ref="C14" location="'Graf 7'!A1" display="Domáca produkcia je drahšia ako potraviny z dovozu, import tlmí celkovú potravinovú infláciu" xr:uid="{00000000-0004-0000-0000-00003B000000}"/>
    <hyperlink ref="C15" location="'Graf 8'!A1" display="Ku inflácii potravín prispeli všetky kategórie, vyšší rast nastal iba v Maďarsku" xr:uid="{00000000-0004-0000-0000-00003C000000}"/>
    <hyperlink ref="B43:B44" location="'Graf 35'!A1" display="Graf 35" xr:uid="{00000000-0004-0000-0000-00003D000000}"/>
    <hyperlink ref="B43" location="'Graf B6_1'!A1" display="Graf B6_1" xr:uid="{00000000-0004-0000-0000-00003E000000}"/>
    <hyperlink ref="B44" location="'Graf B7_1'!A1" display="Graf B7_1" xr:uid="{00000000-0004-0000-0000-00003F000000}"/>
    <hyperlink ref="C43" location="'Graf B6_1'!A1" display="Import produkcie znižuje odvetvovú koncentrovanosť, veľkosť zmeny poukazuje na intenzitu penetrácie zahraničnej produkcie" xr:uid="{00000000-0004-0000-0000-000040000000}"/>
    <hyperlink ref="C44" location="'Graf B7_1'!A1" display="Vývoj indexu koncentrovanosti na regionálnej úrovni – aproximácia na základe firemného sídla" xr:uid="{00000000-0004-0000-0000-000041000000}"/>
    <hyperlink ref="B53" location="'Tabuľka B6_1'!A1" display="Tabuľka B6_1" xr:uid="{00000000-0004-0000-0000-000042000000}"/>
    <hyperlink ref="B54" location="'Tabuľka B7_1'!A1" display="Tabuľka B7_1" xr:uid="{00000000-0004-0000-0000-000043000000}"/>
    <hyperlink ref="B55" location="'Tabuľka B7_2'!A1" display="Tabuľka B7_2" xr:uid="{00000000-0004-0000-0000-000044000000}"/>
    <hyperlink ref="C53" location="'Tabuľka B6_1'!A1" display="Vývoj hodnôt indexu odvetvovej koncentrovanosti a jeho zmena založená na úprave o importovanú produkciu" xr:uid="{00000000-0004-0000-0000-000045000000}"/>
    <hyperlink ref="C54" location="'Tabuľka B7_1'!A1" display="Regionálne miery koncentrácie za rok 2023 - aproximácia prevádzok podnikateľov podľa sumy vyplatených miezd" xr:uid="{00000000-0004-0000-0000-000046000000}"/>
    <hyperlink ref="C55" location="'Tabuľka B7_2'!A1" display="Regionálne miery koncentrácie za rok 2023 – aproximácia tržieb podnikateľov podľa miest výkonu práce zamestnancov" xr:uid="{00000000-0004-0000-0000-000047000000}"/>
    <hyperlink ref="B45" location="'Graf 36'!A1" display="Graf 36" xr:uid="{B5BED3BC-FF2C-46A6-9E81-E7CE59805A20}"/>
    <hyperlink ref="B45:C45" location="'Graf 36'!A1" display="Graf 36" xr:uid="{3FE4A9C5-A9A0-473A-885C-E65256D96DB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2"/>
  <sheetViews>
    <sheetView zoomScale="70" zoomScaleNormal="70" workbookViewId="0">
      <selection activeCell="F29" sqref="F29"/>
    </sheetView>
  </sheetViews>
  <sheetFormatPr defaultRowHeight="13.5" x14ac:dyDescent="0.25"/>
  <cols>
    <col min="1" max="12" width="8.6640625" style="8"/>
    <col min="13" max="13" width="11.58203125" style="18" customWidth="1"/>
    <col min="14" max="14" width="13.5" style="18" customWidth="1"/>
    <col min="15" max="15" width="13.08203125" style="18" customWidth="1"/>
    <col min="16" max="17" width="10.6640625" style="18" customWidth="1"/>
    <col min="18" max="21" width="13.5" style="18" customWidth="1"/>
    <col min="22" max="22" width="14.4140625" style="18" bestFit="1" customWidth="1"/>
    <col min="23" max="24" width="8.6640625" style="18"/>
    <col min="25" max="27" width="12.83203125" style="18" customWidth="1"/>
    <col min="28" max="32" width="12.83203125" style="8" customWidth="1"/>
    <col min="33" max="16384" width="8.6640625" style="8"/>
  </cols>
  <sheetData>
    <row r="1" spans="1:36" x14ac:dyDescent="0.25">
      <c r="A1" s="10" t="s">
        <v>86</v>
      </c>
    </row>
    <row r="2" spans="1:36" ht="14" customHeight="1" x14ac:dyDescent="0.25">
      <c r="B2" s="156" t="s">
        <v>53</v>
      </c>
      <c r="C2" s="155" t="s">
        <v>9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20"/>
      <c r="O2" s="20"/>
      <c r="P2" s="20"/>
      <c r="Q2" s="20"/>
    </row>
    <row r="3" spans="1:3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36" x14ac:dyDescent="0.25">
      <c r="N4" s="160">
        <v>2015</v>
      </c>
      <c r="O4" s="160"/>
      <c r="P4" s="160"/>
      <c r="Q4" s="160"/>
      <c r="R4" s="160">
        <v>2020</v>
      </c>
      <c r="S4" s="160"/>
      <c r="T4" s="160"/>
      <c r="U4" s="160"/>
      <c r="Y4" s="154" t="s">
        <v>290</v>
      </c>
      <c r="Z4" s="154"/>
      <c r="AA4" s="154"/>
      <c r="AB4" s="154"/>
      <c r="AC4" s="154" t="s">
        <v>295</v>
      </c>
      <c r="AD4" s="154"/>
      <c r="AE4" s="154"/>
      <c r="AF4" s="154"/>
    </row>
    <row r="5" spans="1:36" x14ac:dyDescent="0.25">
      <c r="N5" s="154" t="s">
        <v>329</v>
      </c>
      <c r="O5" s="154" t="s">
        <v>564</v>
      </c>
      <c r="P5" s="154" t="s">
        <v>331</v>
      </c>
      <c r="Q5" s="154" t="s">
        <v>457</v>
      </c>
      <c r="R5" s="154" t="s">
        <v>329</v>
      </c>
      <c r="S5" s="154" t="s">
        <v>330</v>
      </c>
      <c r="T5" s="154" t="s">
        <v>331</v>
      </c>
      <c r="U5" s="154" t="s">
        <v>457</v>
      </c>
      <c r="Y5" s="154" t="s">
        <v>329</v>
      </c>
      <c r="Z5" s="154" t="s">
        <v>330</v>
      </c>
      <c r="AA5" s="154" t="s">
        <v>331</v>
      </c>
      <c r="AB5" s="154" t="s">
        <v>342</v>
      </c>
      <c r="AC5" s="154" t="s">
        <v>329</v>
      </c>
      <c r="AD5" s="154" t="s">
        <v>330</v>
      </c>
      <c r="AE5" s="154" t="s">
        <v>331</v>
      </c>
      <c r="AF5" s="154" t="s">
        <v>342</v>
      </c>
    </row>
    <row r="6" spans="1:36" x14ac:dyDescent="0.25">
      <c r="N6" s="154"/>
      <c r="O6" s="154"/>
      <c r="P6" s="154"/>
      <c r="Q6" s="154"/>
      <c r="R6" s="154"/>
      <c r="S6" s="154"/>
      <c r="T6" s="154"/>
      <c r="U6" s="154"/>
      <c r="Y6" s="154"/>
      <c r="Z6" s="154"/>
      <c r="AA6" s="154"/>
      <c r="AB6" s="154"/>
      <c r="AC6" s="154"/>
      <c r="AD6" s="154"/>
      <c r="AE6" s="154"/>
      <c r="AF6" s="154"/>
      <c r="AG6" s="18"/>
      <c r="AH6" s="18"/>
      <c r="AI6" s="18"/>
      <c r="AJ6" s="18"/>
    </row>
    <row r="7" spans="1:36" x14ac:dyDescent="0.25">
      <c r="L7" s="159" t="s">
        <v>609</v>
      </c>
      <c r="M7" s="28" t="s">
        <v>310</v>
      </c>
      <c r="N7" s="46">
        <v>0.6241847826086957</v>
      </c>
      <c r="O7" s="46">
        <v>0.3758152173913043</v>
      </c>
      <c r="P7" s="46">
        <v>0.22173913043478261</v>
      </c>
      <c r="Q7" s="53">
        <v>1</v>
      </c>
      <c r="R7" s="46">
        <v>0.5964136575779907</v>
      </c>
      <c r="S7" s="46">
        <v>0.4035863424220093</v>
      </c>
      <c r="T7" s="46">
        <v>0.27708179808400885</v>
      </c>
      <c r="U7" s="53">
        <v>1</v>
      </c>
      <c r="W7" s="159" t="s">
        <v>458</v>
      </c>
      <c r="X7" s="28" t="s">
        <v>314</v>
      </c>
      <c r="Y7" s="18">
        <v>2388</v>
      </c>
      <c r="Z7" s="18">
        <v>2101</v>
      </c>
      <c r="AA7" s="18">
        <v>1038</v>
      </c>
      <c r="AB7" s="18">
        <v>4489</v>
      </c>
      <c r="AC7" s="18">
        <v>2551</v>
      </c>
      <c r="AD7" s="18">
        <v>2363</v>
      </c>
      <c r="AE7" s="18">
        <v>1343</v>
      </c>
      <c r="AF7" s="18">
        <v>4914</v>
      </c>
    </row>
    <row r="8" spans="1:36" x14ac:dyDescent="0.25">
      <c r="L8" s="159"/>
      <c r="M8" s="28" t="s">
        <v>286</v>
      </c>
      <c r="N8" s="46">
        <v>0.59345794392523366</v>
      </c>
      <c r="O8" s="46">
        <v>0.40654205607476634</v>
      </c>
      <c r="P8" s="46">
        <v>0.20413182488932613</v>
      </c>
      <c r="Q8" s="53">
        <v>1</v>
      </c>
      <c r="R8" s="46">
        <v>0.5649988029686378</v>
      </c>
      <c r="S8" s="46">
        <v>0.4350011970313622</v>
      </c>
      <c r="T8" s="46">
        <v>0.22863299018434283</v>
      </c>
      <c r="U8" s="53">
        <v>1</v>
      </c>
      <c r="W8" s="159"/>
      <c r="X8" s="28" t="s">
        <v>302</v>
      </c>
      <c r="Y8" s="18">
        <v>1795</v>
      </c>
      <c r="Z8" s="18">
        <v>1539</v>
      </c>
      <c r="AA8" s="18">
        <v>803</v>
      </c>
      <c r="AB8" s="18">
        <v>3334</v>
      </c>
      <c r="AC8" s="18">
        <v>1747</v>
      </c>
      <c r="AD8" s="18">
        <v>1489</v>
      </c>
      <c r="AE8" s="18">
        <v>775</v>
      </c>
      <c r="AF8" s="18">
        <v>3236</v>
      </c>
    </row>
    <row r="9" spans="1:36" x14ac:dyDescent="0.25">
      <c r="L9" s="159"/>
      <c r="M9" s="28" t="s">
        <v>288</v>
      </c>
      <c r="N9" s="46">
        <v>0.58428457658614286</v>
      </c>
      <c r="O9" s="46">
        <v>0.41571542341385714</v>
      </c>
      <c r="P9" s="46">
        <v>0.18900982213963366</v>
      </c>
      <c r="Q9" s="53">
        <v>1</v>
      </c>
      <c r="R9" s="46">
        <v>0.55643127364438838</v>
      </c>
      <c r="S9" s="46">
        <v>0.44356872635561162</v>
      </c>
      <c r="T9" s="46">
        <v>0.21815889029003782</v>
      </c>
      <c r="U9" s="53">
        <v>1</v>
      </c>
      <c r="W9" s="159"/>
      <c r="X9" s="28" t="s">
        <v>284</v>
      </c>
      <c r="Y9" s="18">
        <v>1821</v>
      </c>
      <c r="Z9" s="18">
        <v>1359</v>
      </c>
      <c r="AA9" s="18">
        <v>569</v>
      </c>
      <c r="AB9" s="18">
        <v>3180</v>
      </c>
      <c r="AC9" s="18">
        <v>2086</v>
      </c>
      <c r="AD9" s="18">
        <v>1461</v>
      </c>
      <c r="AE9" s="18">
        <v>692</v>
      </c>
      <c r="AF9" s="18">
        <v>3547</v>
      </c>
    </row>
    <row r="10" spans="1:36" x14ac:dyDescent="0.25">
      <c r="L10" s="159"/>
      <c r="M10" s="28" t="s">
        <v>284</v>
      </c>
      <c r="N10" s="46">
        <v>0.5726415094339623</v>
      </c>
      <c r="O10" s="46">
        <v>0.4273584905660377</v>
      </c>
      <c r="P10" s="46">
        <v>0.17893081761006288</v>
      </c>
      <c r="Q10" s="53">
        <v>1</v>
      </c>
      <c r="R10" s="46">
        <v>0.58810262193402874</v>
      </c>
      <c r="S10" s="46">
        <v>0.41189737806597126</v>
      </c>
      <c r="T10" s="46">
        <v>0.19509444601071327</v>
      </c>
      <c r="U10" s="53">
        <v>1</v>
      </c>
      <c r="W10" s="159"/>
      <c r="X10" s="28" t="s">
        <v>315</v>
      </c>
      <c r="Y10" s="18">
        <v>1917</v>
      </c>
      <c r="Z10" s="18">
        <v>1698</v>
      </c>
      <c r="AA10" s="18">
        <v>919</v>
      </c>
      <c r="AB10" s="18">
        <v>3615</v>
      </c>
      <c r="AC10" s="18">
        <v>2065</v>
      </c>
      <c r="AD10" s="18">
        <v>1672</v>
      </c>
      <c r="AE10" s="18">
        <v>953</v>
      </c>
      <c r="AF10" s="18">
        <v>3737</v>
      </c>
    </row>
    <row r="11" spans="1:36" x14ac:dyDescent="0.25">
      <c r="L11" s="159"/>
      <c r="M11" s="28" t="s">
        <v>317</v>
      </c>
      <c r="N11" s="46">
        <v>0.57159386751518659</v>
      </c>
      <c r="O11" s="46">
        <v>0.42840613248481341</v>
      </c>
      <c r="P11" s="46">
        <v>0.25744865490309515</v>
      </c>
      <c r="Q11" s="53">
        <v>1</v>
      </c>
      <c r="R11" s="46">
        <v>0.55005213764337857</v>
      </c>
      <c r="S11" s="46">
        <v>0.44994786235662143</v>
      </c>
      <c r="T11" s="46">
        <v>0.2857142857142857</v>
      </c>
      <c r="U11" s="53">
        <v>1</v>
      </c>
      <c r="W11" s="159"/>
      <c r="X11" s="28" t="s">
        <v>300</v>
      </c>
      <c r="Y11" s="18">
        <v>1879</v>
      </c>
      <c r="Z11" s="18">
        <v>1429</v>
      </c>
      <c r="AA11" s="18">
        <v>771</v>
      </c>
      <c r="AB11" s="18">
        <v>3308</v>
      </c>
      <c r="AC11" s="18">
        <v>1769</v>
      </c>
      <c r="AD11" s="18">
        <v>1404</v>
      </c>
      <c r="AE11" s="18">
        <v>792</v>
      </c>
      <c r="AF11" s="18">
        <v>3173</v>
      </c>
    </row>
    <row r="12" spans="1:36" x14ac:dyDescent="0.25">
      <c r="L12" s="159"/>
      <c r="M12" s="28" t="s">
        <v>300</v>
      </c>
      <c r="N12" s="46">
        <v>0.56801692865779929</v>
      </c>
      <c r="O12" s="46">
        <v>0.43198307134220071</v>
      </c>
      <c r="P12" s="46">
        <v>0.23307134220072551</v>
      </c>
      <c r="Q12" s="53">
        <v>1</v>
      </c>
      <c r="R12" s="46">
        <v>0.55751654585565713</v>
      </c>
      <c r="S12" s="46">
        <v>0.44248345414434287</v>
      </c>
      <c r="T12" s="46">
        <v>0.24960605105578318</v>
      </c>
      <c r="U12" s="53">
        <v>1</v>
      </c>
      <c r="W12" s="159"/>
      <c r="X12" s="28" t="s">
        <v>319</v>
      </c>
      <c r="Y12" s="18">
        <v>2054</v>
      </c>
      <c r="Z12" s="18">
        <v>1836</v>
      </c>
      <c r="AA12" s="18">
        <v>940</v>
      </c>
      <c r="AB12" s="18">
        <v>3890</v>
      </c>
      <c r="AC12" s="18"/>
      <c r="AD12" s="18"/>
      <c r="AE12" s="18"/>
      <c r="AF12" s="18"/>
    </row>
    <row r="13" spans="1:36" x14ac:dyDescent="0.25">
      <c r="L13" s="159"/>
      <c r="M13" s="28" t="s">
        <v>308</v>
      </c>
      <c r="N13" s="46">
        <v>0.56539101497504163</v>
      </c>
      <c r="O13" s="46">
        <v>0.43460898502495837</v>
      </c>
      <c r="P13" s="46">
        <v>0.25058236272878537</v>
      </c>
      <c r="Q13" s="53">
        <v>1</v>
      </c>
      <c r="R13" s="46"/>
      <c r="S13" s="46"/>
      <c r="T13" s="46"/>
      <c r="U13" s="53"/>
      <c r="W13" s="159"/>
      <c r="X13" s="28" t="s">
        <v>305</v>
      </c>
      <c r="Y13" s="18">
        <v>2282</v>
      </c>
      <c r="Z13" s="18">
        <v>2259</v>
      </c>
      <c r="AA13" s="18">
        <v>1222</v>
      </c>
      <c r="AB13" s="18">
        <v>4541</v>
      </c>
      <c r="AC13" s="18">
        <v>2233</v>
      </c>
      <c r="AD13" s="18">
        <v>2261</v>
      </c>
      <c r="AE13" s="18">
        <v>1302</v>
      </c>
      <c r="AF13" s="18">
        <v>4494</v>
      </c>
    </row>
    <row r="14" spans="1:36" x14ac:dyDescent="0.25">
      <c r="L14" s="159"/>
      <c r="M14" s="28" t="s">
        <v>312</v>
      </c>
      <c r="N14" s="46">
        <v>0.55632614807872538</v>
      </c>
      <c r="O14" s="46">
        <v>0.44367385192127462</v>
      </c>
      <c r="P14" s="46">
        <v>0.25829428303655105</v>
      </c>
      <c r="Q14" s="53">
        <v>1</v>
      </c>
      <c r="R14" s="46">
        <v>0.55620608899297419</v>
      </c>
      <c r="S14" s="46">
        <v>0.44379391100702581</v>
      </c>
      <c r="T14" s="46">
        <v>0.25839188134270102</v>
      </c>
      <c r="U14" s="53">
        <v>1</v>
      </c>
      <c r="W14" s="159"/>
      <c r="X14" s="28" t="s">
        <v>313</v>
      </c>
      <c r="Y14" s="18">
        <v>2043</v>
      </c>
      <c r="Z14" s="18">
        <v>2504</v>
      </c>
      <c r="AA14" s="18">
        <v>1430</v>
      </c>
      <c r="AB14" s="18">
        <v>4547</v>
      </c>
      <c r="AC14" s="18">
        <v>2007</v>
      </c>
      <c r="AD14" s="18">
        <v>2687</v>
      </c>
      <c r="AE14" s="18">
        <v>1597</v>
      </c>
      <c r="AF14" s="18">
        <v>4694</v>
      </c>
    </row>
    <row r="15" spans="1:36" x14ac:dyDescent="0.25">
      <c r="L15" s="159"/>
      <c r="M15" s="28" t="s">
        <v>302</v>
      </c>
      <c r="N15" s="46">
        <v>0.53839232153569283</v>
      </c>
      <c r="O15" s="46">
        <v>0.46160767846430717</v>
      </c>
      <c r="P15" s="46">
        <v>0.24085182963407317</v>
      </c>
      <c r="Q15" s="53">
        <v>1</v>
      </c>
      <c r="R15" s="46">
        <v>0.53986402966625469</v>
      </c>
      <c r="S15" s="46">
        <v>0.46013597033374531</v>
      </c>
      <c r="T15" s="46">
        <v>0.23949320148331274</v>
      </c>
      <c r="U15" s="53">
        <v>1</v>
      </c>
      <c r="W15" s="159"/>
      <c r="X15" s="28" t="s">
        <v>309</v>
      </c>
      <c r="Y15" s="18">
        <v>2091</v>
      </c>
      <c r="Z15" s="18">
        <v>2146</v>
      </c>
      <c r="AA15" s="18">
        <v>1206</v>
      </c>
      <c r="AB15" s="18">
        <v>4237</v>
      </c>
      <c r="AC15" s="18">
        <v>2041</v>
      </c>
      <c r="AD15" s="18">
        <v>2094</v>
      </c>
      <c r="AE15" s="18">
        <v>1177</v>
      </c>
      <c r="AF15" s="18">
        <v>4135</v>
      </c>
    </row>
    <row r="16" spans="1:36" x14ac:dyDescent="0.25">
      <c r="L16" s="159"/>
      <c r="M16" s="28" t="s">
        <v>285</v>
      </c>
      <c r="N16" s="46">
        <v>0.53778337531486142</v>
      </c>
      <c r="O16" s="46">
        <v>0.46221662468513858</v>
      </c>
      <c r="P16" s="46">
        <v>0.1801007556675063</v>
      </c>
      <c r="Q16" s="53">
        <v>1</v>
      </c>
      <c r="R16" s="46">
        <v>0.52406267487409064</v>
      </c>
      <c r="S16" s="46">
        <v>0.47593732512590936</v>
      </c>
      <c r="T16" s="46">
        <v>0.20173475097929491</v>
      </c>
      <c r="U16" s="53">
        <v>1</v>
      </c>
      <c r="W16" s="159"/>
      <c r="X16" s="28" t="s">
        <v>303</v>
      </c>
      <c r="Y16" s="18">
        <v>2442</v>
      </c>
      <c r="Z16" s="18">
        <v>2407</v>
      </c>
      <c r="AA16" s="18">
        <v>1039</v>
      </c>
      <c r="AB16" s="18">
        <v>4849</v>
      </c>
      <c r="AC16" s="18">
        <v>2291</v>
      </c>
      <c r="AD16" s="18">
        <v>2306</v>
      </c>
      <c r="AE16" s="18">
        <v>1017</v>
      </c>
      <c r="AF16" s="18">
        <v>4597</v>
      </c>
    </row>
    <row r="17" spans="2:34" x14ac:dyDescent="0.25">
      <c r="L17" s="159"/>
      <c r="M17" s="28" t="s">
        <v>287</v>
      </c>
      <c r="N17" s="46">
        <v>0.53446502057613166</v>
      </c>
      <c r="O17" s="46">
        <v>0.46553497942386834</v>
      </c>
      <c r="P17" s="46">
        <v>0.20241769547325103</v>
      </c>
      <c r="Q17" s="53">
        <v>1</v>
      </c>
      <c r="R17" s="46">
        <v>0.53059296007559653</v>
      </c>
      <c r="S17" s="46">
        <v>0.46940703992440347</v>
      </c>
      <c r="T17" s="46">
        <v>0.23056933616820222</v>
      </c>
      <c r="U17" s="53">
        <v>1</v>
      </c>
      <c r="W17" s="159"/>
      <c r="X17" s="28" t="s">
        <v>307</v>
      </c>
      <c r="Y17" s="18">
        <v>2490</v>
      </c>
      <c r="Z17" s="18">
        <v>2804</v>
      </c>
      <c r="AA17" s="18">
        <v>1626</v>
      </c>
      <c r="AB17" s="18">
        <v>5294</v>
      </c>
      <c r="AC17" s="18">
        <v>2585</v>
      </c>
      <c r="AD17" s="18">
        <v>2953</v>
      </c>
      <c r="AE17" s="18">
        <v>1749</v>
      </c>
      <c r="AF17" s="18">
        <v>5538</v>
      </c>
    </row>
    <row r="18" spans="2:34" x14ac:dyDescent="0.25">
      <c r="L18" s="159"/>
      <c r="M18" s="28" t="s">
        <v>306</v>
      </c>
      <c r="N18" s="46">
        <v>0.53288590604026842</v>
      </c>
      <c r="O18" s="46">
        <v>0.46711409395973158</v>
      </c>
      <c r="P18" s="46">
        <v>0.2421476510067114</v>
      </c>
      <c r="Q18" s="53">
        <v>1</v>
      </c>
      <c r="R18" s="46">
        <v>0.53813914501257332</v>
      </c>
      <c r="S18" s="46">
        <v>0.46186085498742668</v>
      </c>
      <c r="T18" s="46">
        <v>0.23609946912545404</v>
      </c>
      <c r="U18" s="53">
        <v>1</v>
      </c>
      <c r="W18" s="159"/>
      <c r="X18" s="28" t="s">
        <v>312</v>
      </c>
      <c r="Y18" s="18">
        <v>2968</v>
      </c>
      <c r="Z18" s="18">
        <v>2367</v>
      </c>
      <c r="AA18" s="18">
        <v>1378</v>
      </c>
      <c r="AB18" s="18">
        <v>5335</v>
      </c>
      <c r="AC18" s="18">
        <v>2850</v>
      </c>
      <c r="AD18" s="18">
        <v>2274</v>
      </c>
      <c r="AE18" s="18">
        <v>1324</v>
      </c>
      <c r="AF18" s="18">
        <v>5124</v>
      </c>
    </row>
    <row r="19" spans="2:34" x14ac:dyDescent="0.25">
      <c r="L19" s="159"/>
      <c r="M19" s="28" t="s">
        <v>314</v>
      </c>
      <c r="N19" s="46">
        <v>0.53196703051904659</v>
      </c>
      <c r="O19" s="46">
        <v>0.46803296948095341</v>
      </c>
      <c r="P19" s="46">
        <v>0.23123190020049009</v>
      </c>
      <c r="Q19" s="53">
        <v>1</v>
      </c>
      <c r="R19" s="46">
        <v>0.5191290191290191</v>
      </c>
      <c r="S19" s="46">
        <v>0.4808709808709809</v>
      </c>
      <c r="T19" s="46">
        <v>0.27330077330077329</v>
      </c>
      <c r="U19" s="53">
        <v>1</v>
      </c>
      <c r="W19" s="159"/>
      <c r="X19" s="28" t="s">
        <v>299</v>
      </c>
      <c r="Y19" s="18">
        <v>1828</v>
      </c>
      <c r="Z19" s="18">
        <v>1636</v>
      </c>
      <c r="AA19" s="18">
        <v>866</v>
      </c>
      <c r="AB19" s="18">
        <v>3464</v>
      </c>
      <c r="AC19" s="18">
        <v>1800</v>
      </c>
      <c r="AD19" s="18">
        <v>1595</v>
      </c>
      <c r="AE19" s="18">
        <v>862</v>
      </c>
      <c r="AF19" s="18">
        <v>3395</v>
      </c>
    </row>
    <row r="20" spans="2:34" x14ac:dyDescent="0.25">
      <c r="L20" s="159"/>
      <c r="M20" s="28" t="s">
        <v>315</v>
      </c>
      <c r="N20" s="46">
        <v>0.53029045643153527</v>
      </c>
      <c r="O20" s="46">
        <v>0.46970954356846473</v>
      </c>
      <c r="P20" s="46">
        <v>0.25421853388658366</v>
      </c>
      <c r="Q20" s="53">
        <v>1</v>
      </c>
      <c r="R20" s="46">
        <v>0.55258228525555253</v>
      </c>
      <c r="S20" s="46">
        <v>0.44741771474444747</v>
      </c>
      <c r="T20" s="46">
        <v>0.25501739363125503</v>
      </c>
      <c r="U20" s="53">
        <v>1</v>
      </c>
      <c r="W20" s="159"/>
      <c r="X20" s="28" t="s">
        <v>301</v>
      </c>
      <c r="Y20" s="18">
        <v>2053</v>
      </c>
      <c r="Z20" s="18">
        <v>1920</v>
      </c>
      <c r="AA20" s="18">
        <v>893</v>
      </c>
      <c r="AB20" s="18">
        <v>3973</v>
      </c>
      <c r="AC20" s="18">
        <v>2004</v>
      </c>
      <c r="AD20" s="18">
        <v>2101</v>
      </c>
      <c r="AE20" s="18">
        <v>1200</v>
      </c>
      <c r="AF20" s="18">
        <v>4105</v>
      </c>
    </row>
    <row r="21" spans="2:34" x14ac:dyDescent="0.25">
      <c r="B21" s="157" t="s">
        <v>244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319</v>
      </c>
      <c r="N21" s="46">
        <v>0.52802056555269927</v>
      </c>
      <c r="O21" s="46">
        <v>0.47197943444730073</v>
      </c>
      <c r="P21" s="46">
        <v>0.2416452442159383</v>
      </c>
      <c r="Q21" s="53">
        <v>1</v>
      </c>
      <c r="R21" s="46"/>
      <c r="S21" s="46"/>
      <c r="T21" s="46"/>
      <c r="U21" s="53"/>
      <c r="W21" s="159"/>
      <c r="X21" s="28" t="s">
        <v>318</v>
      </c>
      <c r="Y21" s="18">
        <v>2274</v>
      </c>
      <c r="Z21" s="18">
        <v>2060</v>
      </c>
      <c r="AA21" s="18">
        <v>1110</v>
      </c>
      <c r="AB21" s="18">
        <v>4334</v>
      </c>
      <c r="AC21" s="18">
        <v>2348</v>
      </c>
      <c r="AD21" s="18">
        <v>2320</v>
      </c>
      <c r="AE21" s="18">
        <v>1369</v>
      </c>
      <c r="AF21" s="18">
        <v>4668</v>
      </c>
    </row>
    <row r="22" spans="2:34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28" t="s">
        <v>299</v>
      </c>
      <c r="N22" s="46">
        <v>0.52771362586605086</v>
      </c>
      <c r="O22" s="46">
        <v>0.47228637413394914</v>
      </c>
      <c r="P22" s="46">
        <v>0.25</v>
      </c>
      <c r="Q22" s="53">
        <v>1</v>
      </c>
      <c r="R22" s="46">
        <v>0.53019145802650958</v>
      </c>
      <c r="S22" s="46">
        <v>0.46980854197349042</v>
      </c>
      <c r="T22" s="46">
        <v>0.25390279823269513</v>
      </c>
      <c r="U22" s="53">
        <v>1</v>
      </c>
      <c r="W22" s="159"/>
      <c r="X22" s="28" t="s">
        <v>285</v>
      </c>
      <c r="Y22" s="18">
        <v>1708</v>
      </c>
      <c r="Z22" s="18">
        <v>1468</v>
      </c>
      <c r="AA22" s="18">
        <v>572</v>
      </c>
      <c r="AB22" s="18">
        <v>3176</v>
      </c>
      <c r="AC22" s="18">
        <v>1873</v>
      </c>
      <c r="AD22" s="18">
        <v>1701</v>
      </c>
      <c r="AE22" s="18">
        <v>721</v>
      </c>
      <c r="AF22" s="18">
        <v>3574</v>
      </c>
    </row>
    <row r="23" spans="2:34" x14ac:dyDescent="0.25">
      <c r="B23" s="157" t="s">
        <v>245</v>
      </c>
      <c r="C23" s="157"/>
      <c r="D23" s="157"/>
      <c r="E23" s="157"/>
      <c r="F23" s="157"/>
      <c r="G23" s="157"/>
      <c r="H23" s="157"/>
      <c r="I23" s="157"/>
      <c r="J23" s="157"/>
      <c r="L23" s="159"/>
      <c r="M23" s="28" t="s">
        <v>311</v>
      </c>
      <c r="N23" s="46">
        <v>0.52523602033405958</v>
      </c>
      <c r="O23" s="46">
        <v>0.47476397966594042</v>
      </c>
      <c r="P23" s="46">
        <v>0.26416122004357301</v>
      </c>
      <c r="Q23" s="53">
        <v>1</v>
      </c>
      <c r="R23" s="46">
        <v>0.52536231884057971</v>
      </c>
      <c r="S23" s="46">
        <v>0.47463768115942029</v>
      </c>
      <c r="T23" s="46">
        <v>0.26411136536994662</v>
      </c>
      <c r="U23" s="53">
        <v>1</v>
      </c>
      <c r="W23" s="159"/>
      <c r="X23" s="28" t="s">
        <v>311</v>
      </c>
      <c r="Y23" s="18">
        <v>2893</v>
      </c>
      <c r="Z23" s="18">
        <v>2615</v>
      </c>
      <c r="AA23" s="18">
        <v>1455</v>
      </c>
      <c r="AB23" s="18">
        <v>5508</v>
      </c>
      <c r="AC23" s="18">
        <v>2755</v>
      </c>
      <c r="AD23" s="18">
        <v>2489</v>
      </c>
      <c r="AE23" s="18">
        <v>1385</v>
      </c>
      <c r="AF23" s="18">
        <v>5244</v>
      </c>
    </row>
    <row r="24" spans="2:34" x14ac:dyDescent="0.25">
      <c r="B24" s="157"/>
      <c r="C24" s="157"/>
      <c r="D24" s="157"/>
      <c r="E24" s="157"/>
      <c r="F24" s="157"/>
      <c r="G24" s="157"/>
      <c r="H24" s="157"/>
      <c r="I24" s="157"/>
      <c r="J24" s="157"/>
      <c r="L24" s="159"/>
      <c r="M24" s="28" t="s">
        <v>318</v>
      </c>
      <c r="N24" s="46">
        <v>0.52468850946008305</v>
      </c>
      <c r="O24" s="46">
        <v>0.47531149053991695</v>
      </c>
      <c r="P24" s="46">
        <v>0.2561144439317028</v>
      </c>
      <c r="Q24" s="53">
        <v>1</v>
      </c>
      <c r="R24" s="46">
        <v>0.50299914310197091</v>
      </c>
      <c r="S24" s="46">
        <v>0.49700085689802909</v>
      </c>
      <c r="T24" s="46">
        <v>0.29327335047129394</v>
      </c>
      <c r="U24" s="53">
        <v>1</v>
      </c>
      <c r="W24" s="159"/>
      <c r="X24" s="28" t="s">
        <v>317</v>
      </c>
      <c r="Y24" s="18">
        <v>1976</v>
      </c>
      <c r="Z24" s="18">
        <v>1481</v>
      </c>
      <c r="AA24" s="18">
        <v>890</v>
      </c>
      <c r="AB24" s="18">
        <v>3457</v>
      </c>
      <c r="AC24" s="18">
        <v>2110</v>
      </c>
      <c r="AD24" s="18">
        <v>1726</v>
      </c>
      <c r="AE24" s="18">
        <v>1096</v>
      </c>
      <c r="AF24" s="18">
        <v>3836</v>
      </c>
    </row>
    <row r="25" spans="2:34" x14ac:dyDescent="0.25">
      <c r="L25" s="159"/>
      <c r="M25" s="28" t="s">
        <v>301</v>
      </c>
      <c r="N25" s="46">
        <v>0.5167379813742764</v>
      </c>
      <c r="O25" s="46">
        <v>0.4832620186257236</v>
      </c>
      <c r="P25" s="46">
        <v>0.22476717845456834</v>
      </c>
      <c r="Q25" s="53">
        <v>1</v>
      </c>
      <c r="R25" s="46">
        <v>0.48818514007308161</v>
      </c>
      <c r="S25" s="46">
        <v>0.51181485992691833</v>
      </c>
      <c r="T25" s="46">
        <v>0.29232643118148599</v>
      </c>
      <c r="U25" s="53">
        <v>1</v>
      </c>
      <c r="W25" s="159"/>
      <c r="X25" s="28" t="s">
        <v>286</v>
      </c>
      <c r="Y25" s="18">
        <v>2413</v>
      </c>
      <c r="Z25" s="18">
        <v>1653</v>
      </c>
      <c r="AA25" s="18">
        <v>830</v>
      </c>
      <c r="AB25" s="18">
        <v>4066</v>
      </c>
      <c r="AC25" s="18">
        <v>2360</v>
      </c>
      <c r="AD25" s="18">
        <v>1817</v>
      </c>
      <c r="AE25" s="18">
        <v>955</v>
      </c>
      <c r="AF25" s="18">
        <v>4177</v>
      </c>
    </row>
    <row r="26" spans="2:34" x14ac:dyDescent="0.25">
      <c r="L26" s="159"/>
      <c r="M26" s="28" t="s">
        <v>298</v>
      </c>
      <c r="N26" s="46">
        <v>0.50900116144018581</v>
      </c>
      <c r="O26" s="46">
        <v>0.49099883855981419</v>
      </c>
      <c r="P26" s="46">
        <v>0.2308362369337979</v>
      </c>
      <c r="Q26" s="53">
        <v>1</v>
      </c>
      <c r="R26" s="46"/>
      <c r="S26" s="46"/>
      <c r="T26" s="46"/>
      <c r="U26" s="53"/>
      <c r="W26" s="159"/>
      <c r="X26" s="28" t="s">
        <v>287</v>
      </c>
      <c r="Y26" s="18">
        <v>2078</v>
      </c>
      <c r="Z26" s="18">
        <v>1810</v>
      </c>
      <c r="AA26" s="18">
        <v>787</v>
      </c>
      <c r="AB26" s="18">
        <v>3888</v>
      </c>
      <c r="AC26" s="18">
        <v>2246</v>
      </c>
      <c r="AD26" s="18">
        <v>1987</v>
      </c>
      <c r="AE26" s="18">
        <v>976</v>
      </c>
      <c r="AF26" s="18">
        <v>4233</v>
      </c>
    </row>
    <row r="27" spans="2:34" x14ac:dyDescent="0.25">
      <c r="L27" s="159"/>
      <c r="M27" s="28" t="s">
        <v>303</v>
      </c>
      <c r="N27" s="46">
        <v>0.50360899154464833</v>
      </c>
      <c r="O27" s="46">
        <v>0.49639100845535167</v>
      </c>
      <c r="P27" s="46">
        <v>0.21427098370798103</v>
      </c>
      <c r="Q27" s="53">
        <v>1</v>
      </c>
      <c r="R27" s="46">
        <v>0.49836850119643245</v>
      </c>
      <c r="S27" s="46">
        <v>0.5016314988035675</v>
      </c>
      <c r="T27" s="46">
        <v>0.22123123776375897</v>
      </c>
      <c r="U27" s="53">
        <v>1</v>
      </c>
      <c r="W27" s="159"/>
      <c r="X27" s="28" t="s">
        <v>304</v>
      </c>
      <c r="Y27" s="18">
        <v>1586</v>
      </c>
      <c r="Z27" s="18">
        <v>1969</v>
      </c>
      <c r="AA27" s="18">
        <v>1197</v>
      </c>
      <c r="AB27" s="18">
        <v>3555</v>
      </c>
      <c r="AC27" s="18"/>
      <c r="AD27" s="18"/>
      <c r="AE27" s="18"/>
      <c r="AF27" s="18"/>
    </row>
    <row r="28" spans="2:34" x14ac:dyDescent="0.25">
      <c r="L28" s="159"/>
      <c r="M28" s="28" t="s">
        <v>305</v>
      </c>
      <c r="N28" s="46">
        <v>0.50253248183219557</v>
      </c>
      <c r="O28" s="46">
        <v>0.49746751816780443</v>
      </c>
      <c r="P28" s="46">
        <v>0.26910372164721424</v>
      </c>
      <c r="Q28" s="53">
        <v>1</v>
      </c>
      <c r="R28" s="46">
        <v>0.49688473520249221</v>
      </c>
      <c r="S28" s="46">
        <v>0.50311526479750779</v>
      </c>
      <c r="T28" s="46">
        <v>0.28971962616822428</v>
      </c>
      <c r="U28" s="53">
        <v>1</v>
      </c>
      <c r="W28" s="159"/>
      <c r="X28" s="28" t="s">
        <v>298</v>
      </c>
      <c r="Y28" s="18">
        <v>1753</v>
      </c>
      <c r="Z28" s="18">
        <v>1691</v>
      </c>
      <c r="AA28" s="18">
        <v>795</v>
      </c>
      <c r="AB28" s="18">
        <v>3444</v>
      </c>
      <c r="AC28" s="18"/>
      <c r="AD28" s="18"/>
      <c r="AE28" s="18"/>
      <c r="AF28" s="18"/>
    </row>
    <row r="29" spans="2:34" x14ac:dyDescent="0.25">
      <c r="L29" s="159"/>
      <c r="M29" s="28" t="s">
        <v>309</v>
      </c>
      <c r="N29" s="46">
        <v>0.49350955864998819</v>
      </c>
      <c r="O29" s="46">
        <v>0.50649044135001176</v>
      </c>
      <c r="P29" s="46">
        <v>0.28463535520415389</v>
      </c>
      <c r="Q29" s="53">
        <v>1</v>
      </c>
      <c r="R29" s="46">
        <v>0.49359129383313183</v>
      </c>
      <c r="S29" s="46">
        <v>0.50640870616686817</v>
      </c>
      <c r="T29" s="46">
        <v>0.28464328899637242</v>
      </c>
      <c r="U29" s="53">
        <v>1</v>
      </c>
      <c r="W29" s="159"/>
      <c r="X29" s="28" t="s">
        <v>306</v>
      </c>
      <c r="Y29" s="18">
        <v>1985</v>
      </c>
      <c r="Z29" s="18">
        <v>1740</v>
      </c>
      <c r="AA29" s="18">
        <v>902</v>
      </c>
      <c r="AB29" s="18">
        <v>3725</v>
      </c>
      <c r="AC29" s="18">
        <v>1926</v>
      </c>
      <c r="AD29" s="18">
        <v>1653</v>
      </c>
      <c r="AE29" s="18">
        <v>845</v>
      </c>
      <c r="AF29" s="18">
        <v>3579</v>
      </c>
    </row>
    <row r="30" spans="2:34" x14ac:dyDescent="0.25">
      <c r="L30" s="159"/>
      <c r="M30" s="28" t="s">
        <v>307</v>
      </c>
      <c r="N30" s="46">
        <v>0.4703437854174537</v>
      </c>
      <c r="O30" s="46">
        <v>0.5296562145825463</v>
      </c>
      <c r="P30" s="46">
        <v>0.30714015867019268</v>
      </c>
      <c r="Q30" s="53">
        <v>1</v>
      </c>
      <c r="R30" s="46">
        <v>0.46677500902853014</v>
      </c>
      <c r="S30" s="46">
        <v>0.53322499097146991</v>
      </c>
      <c r="T30" s="46">
        <v>0.31581798483206935</v>
      </c>
      <c r="U30" s="53">
        <v>1</v>
      </c>
      <c r="W30" s="159"/>
      <c r="X30" s="28" t="s">
        <v>288</v>
      </c>
      <c r="Y30" s="18">
        <v>2201</v>
      </c>
      <c r="Z30" s="18">
        <v>1566</v>
      </c>
      <c r="AA30" s="18">
        <v>712</v>
      </c>
      <c r="AB30" s="18">
        <v>3767</v>
      </c>
      <c r="AC30" s="18">
        <v>1765</v>
      </c>
      <c r="AD30" s="18">
        <v>1407</v>
      </c>
      <c r="AE30" s="18">
        <v>692</v>
      </c>
      <c r="AF30" s="18">
        <v>3172</v>
      </c>
    </row>
    <row r="31" spans="2:34" x14ac:dyDescent="0.25">
      <c r="L31" s="159"/>
      <c r="M31" s="28" t="s">
        <v>313</v>
      </c>
      <c r="N31" s="46">
        <v>0.44930723553991642</v>
      </c>
      <c r="O31" s="46">
        <v>0.55069276446008364</v>
      </c>
      <c r="P31" s="46">
        <v>0.31449307235539914</v>
      </c>
      <c r="Q31" s="53">
        <v>1</v>
      </c>
      <c r="R31" s="46">
        <v>0.42756710694503619</v>
      </c>
      <c r="S31" s="46">
        <v>0.57243289305496381</v>
      </c>
      <c r="T31" s="46">
        <v>0.34022155943757987</v>
      </c>
      <c r="U31" s="53">
        <v>1</v>
      </c>
      <c r="W31" s="159"/>
      <c r="X31" s="28" t="s">
        <v>310</v>
      </c>
      <c r="Y31" s="18">
        <v>2297</v>
      </c>
      <c r="Z31" s="18">
        <v>1383</v>
      </c>
      <c r="AA31" s="18">
        <v>816</v>
      </c>
      <c r="AB31" s="18">
        <v>3680</v>
      </c>
      <c r="AC31" s="18">
        <v>2428</v>
      </c>
      <c r="AD31" s="18">
        <v>1643</v>
      </c>
      <c r="AE31" s="18">
        <v>1128</v>
      </c>
      <c r="AF31" s="18">
        <v>4071</v>
      </c>
    </row>
    <row r="32" spans="2:34" x14ac:dyDescent="0.25">
      <c r="L32" s="159"/>
      <c r="M32" s="28" t="s">
        <v>304</v>
      </c>
      <c r="N32" s="46">
        <v>0.44613220815752463</v>
      </c>
      <c r="O32" s="46">
        <v>0.55386779184247537</v>
      </c>
      <c r="P32" s="46">
        <v>0.33670886075949369</v>
      </c>
      <c r="Q32" s="53">
        <v>1</v>
      </c>
      <c r="R32" s="46"/>
      <c r="S32" s="46"/>
      <c r="T32" s="53"/>
      <c r="U32" s="53"/>
      <c r="V32" s="46"/>
      <c r="W32" s="159"/>
      <c r="X32" s="28" t="s">
        <v>308</v>
      </c>
      <c r="Y32" s="18">
        <v>1699</v>
      </c>
      <c r="Z32" s="18">
        <v>1306</v>
      </c>
      <c r="AA32" s="18">
        <v>753</v>
      </c>
      <c r="AB32" s="18">
        <v>3005</v>
      </c>
      <c r="AC32" s="18"/>
      <c r="AD32" s="18"/>
      <c r="AE32" s="18"/>
      <c r="AF32" s="18"/>
      <c r="AH32" s="18"/>
    </row>
  </sheetData>
  <mergeCells count="26">
    <mergeCell ref="B2:B3"/>
    <mergeCell ref="C2:J3"/>
    <mergeCell ref="B21:J22"/>
    <mergeCell ref="B23:J24"/>
    <mergeCell ref="U5:U6"/>
    <mergeCell ref="T5:T6"/>
    <mergeCell ref="S5:S6"/>
    <mergeCell ref="R5:R6"/>
    <mergeCell ref="Q5:Q6"/>
    <mergeCell ref="P5:P6"/>
    <mergeCell ref="O5:O6"/>
    <mergeCell ref="N5:N6"/>
    <mergeCell ref="R4:U4"/>
    <mergeCell ref="N4:Q4"/>
    <mergeCell ref="L7:L32"/>
    <mergeCell ref="W7:W32"/>
    <mergeCell ref="Y4:AB4"/>
    <mergeCell ref="AC4:AF4"/>
    <mergeCell ref="AF5:AF6"/>
    <mergeCell ref="AE5:AE6"/>
    <mergeCell ref="AD5:AD6"/>
    <mergeCell ref="AC5:AC6"/>
    <mergeCell ref="AB5:AB6"/>
    <mergeCell ref="AA5:AA6"/>
    <mergeCell ref="Z5:Z6"/>
    <mergeCell ref="Y5:Y6"/>
  </mergeCells>
  <hyperlinks>
    <hyperlink ref="A1" location="Obsah!A1" display="Obsah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2"/>
  <sheetViews>
    <sheetView zoomScale="70" zoomScaleNormal="70" workbookViewId="0">
      <selection activeCell="F26" sqref="F26"/>
    </sheetView>
  </sheetViews>
  <sheetFormatPr defaultRowHeight="13.5" x14ac:dyDescent="0.25"/>
  <cols>
    <col min="1" max="13" width="8.6640625" style="8"/>
    <col min="14" max="14" width="12.83203125" style="8" customWidth="1"/>
    <col min="15" max="15" width="10.75" style="8" customWidth="1"/>
    <col min="16" max="16" width="12.58203125" style="8" customWidth="1"/>
    <col min="17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54</v>
      </c>
      <c r="C2" s="155" t="s">
        <v>10</v>
      </c>
      <c r="D2" s="155"/>
      <c r="E2" s="155"/>
      <c r="F2" s="155"/>
      <c r="G2" s="155"/>
      <c r="H2" s="155"/>
      <c r="I2" s="155"/>
      <c r="J2" s="155"/>
      <c r="K2" s="9"/>
      <c r="L2" s="9"/>
      <c r="M2" s="9"/>
      <c r="N2" s="9"/>
      <c r="O2" s="9"/>
      <c r="P2" s="9"/>
      <c r="Q2" s="9"/>
      <c r="R2" s="9"/>
    </row>
    <row r="3" spans="1:23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3" x14ac:dyDescent="0.25">
      <c r="N4" s="18"/>
      <c r="O4" s="18"/>
      <c r="P4" s="24"/>
      <c r="Q4" s="97"/>
      <c r="R4" s="97"/>
      <c r="S4" s="97"/>
      <c r="T4" s="97"/>
      <c r="U4" s="97"/>
    </row>
    <row r="5" spans="1:23" x14ac:dyDescent="0.25">
      <c r="M5" s="69"/>
      <c r="N5" s="99"/>
      <c r="O5" s="100"/>
      <c r="P5" s="98"/>
      <c r="Q5" s="24"/>
      <c r="R5" s="24"/>
      <c r="S5" s="24"/>
      <c r="T5" s="24"/>
      <c r="U5" s="24"/>
    </row>
    <row r="6" spans="1:23" ht="13.5" customHeight="1" x14ac:dyDescent="0.25">
      <c r="M6" s="69"/>
      <c r="N6" s="99"/>
      <c r="O6" s="100"/>
      <c r="P6" s="22"/>
      <c r="Q6" s="24"/>
      <c r="R6" s="24"/>
      <c r="S6" s="24"/>
      <c r="T6" s="24"/>
      <c r="U6" s="24"/>
    </row>
    <row r="7" spans="1:23" x14ac:dyDescent="0.25">
      <c r="M7" s="69"/>
      <c r="N7" s="99"/>
      <c r="O7" s="97"/>
      <c r="P7" s="22"/>
      <c r="Q7" s="48"/>
      <c r="R7" s="48"/>
      <c r="S7" s="26"/>
      <c r="T7" s="26"/>
      <c r="U7" s="26"/>
    </row>
    <row r="8" spans="1:23" ht="13.5" customHeight="1" x14ac:dyDescent="0.25">
      <c r="M8" s="69"/>
      <c r="N8" s="99"/>
      <c r="O8" s="100"/>
      <c r="P8" s="98"/>
      <c r="Q8" s="24"/>
      <c r="R8" s="24"/>
      <c r="S8" s="24"/>
      <c r="T8" s="24"/>
      <c r="U8" s="24"/>
    </row>
    <row r="9" spans="1:23" x14ac:dyDescent="0.25">
      <c r="O9" s="160" t="s">
        <v>565</v>
      </c>
      <c r="P9" s="160"/>
      <c r="Q9" s="160"/>
      <c r="R9" s="160"/>
      <c r="S9" s="160"/>
      <c r="T9" s="160"/>
      <c r="U9" s="160"/>
      <c r="V9" s="160"/>
      <c r="W9" s="160"/>
    </row>
    <row r="10" spans="1:23" x14ac:dyDescent="0.25">
      <c r="O10" s="160" t="s">
        <v>329</v>
      </c>
      <c r="P10" s="160"/>
      <c r="Q10" s="160"/>
      <c r="R10" s="160" t="s">
        <v>330</v>
      </c>
      <c r="S10" s="160"/>
      <c r="T10" s="160"/>
      <c r="U10" s="160" t="s">
        <v>331</v>
      </c>
      <c r="V10" s="160"/>
      <c r="W10" s="160"/>
    </row>
    <row r="11" spans="1:23" ht="13.5" customHeight="1" x14ac:dyDescent="0.25">
      <c r="M11" s="97"/>
      <c r="N11" s="97"/>
      <c r="O11" s="21">
        <v>2021</v>
      </c>
      <c r="P11" s="21">
        <v>2022</v>
      </c>
      <c r="Q11" s="21">
        <v>2023</v>
      </c>
      <c r="R11" s="21">
        <v>2021</v>
      </c>
      <c r="S11" s="21">
        <v>2022</v>
      </c>
      <c r="T11" s="21">
        <v>2023</v>
      </c>
      <c r="U11" s="21">
        <v>2021</v>
      </c>
      <c r="V11" s="21">
        <v>2022</v>
      </c>
      <c r="W11" s="21">
        <v>2023</v>
      </c>
    </row>
    <row r="12" spans="1:23" ht="13.5" customHeight="1" x14ac:dyDescent="0.25">
      <c r="L12" s="161" t="s">
        <v>447</v>
      </c>
      <c r="M12" s="161"/>
      <c r="N12" s="41" t="s">
        <v>321</v>
      </c>
      <c r="O12" s="24">
        <v>101.52970804962224</v>
      </c>
      <c r="P12" s="24">
        <v>113.73938998227777</v>
      </c>
      <c r="Q12" s="24">
        <v>129.26965768118646</v>
      </c>
      <c r="R12" s="24">
        <v>101.62551621122924</v>
      </c>
      <c r="S12" s="24">
        <v>113.3819523767683</v>
      </c>
      <c r="T12" s="24">
        <v>124.93629733766805</v>
      </c>
      <c r="U12" s="24">
        <v>101.55602536997885</v>
      </c>
      <c r="V12" s="24">
        <v>111.32346723044397</v>
      </c>
      <c r="W12" s="24">
        <v>123.03594080338267</v>
      </c>
    </row>
    <row r="13" spans="1:23" x14ac:dyDescent="0.25">
      <c r="L13" s="161"/>
      <c r="M13" s="161"/>
      <c r="N13" s="41" t="s">
        <v>288</v>
      </c>
      <c r="O13" s="24">
        <v>102.35802358023579</v>
      </c>
      <c r="P13" s="24">
        <v>121.12321123211234</v>
      </c>
      <c r="Q13" s="24">
        <v>142.49842498424985</v>
      </c>
      <c r="R13" s="24">
        <v>99.878777383323239</v>
      </c>
      <c r="S13" s="24">
        <v>119.57745259329813</v>
      </c>
      <c r="T13" s="24">
        <v>138.64403844488703</v>
      </c>
      <c r="U13" s="24">
        <v>101.70961980096965</v>
      </c>
      <c r="V13" s="24">
        <v>117.75963255932635</v>
      </c>
      <c r="W13" s="24">
        <v>133.93722888491965</v>
      </c>
    </row>
    <row r="14" spans="1:23" x14ac:dyDescent="0.25">
      <c r="N14" s="18"/>
      <c r="O14" s="18"/>
      <c r="P14" s="24"/>
      <c r="Q14" s="24"/>
      <c r="R14" s="24"/>
      <c r="S14" s="48"/>
      <c r="T14" s="48"/>
      <c r="U14" s="48"/>
    </row>
    <row r="15" spans="1:23" x14ac:dyDescent="0.25">
      <c r="N15" s="18"/>
      <c r="O15" s="18"/>
      <c r="P15" s="18"/>
      <c r="Q15" s="18"/>
      <c r="R15" s="18"/>
      <c r="S15" s="18"/>
      <c r="T15" s="18"/>
      <c r="U15" s="18"/>
    </row>
    <row r="16" spans="1:23" x14ac:dyDescent="0.25">
      <c r="N16" s="18"/>
      <c r="O16" s="18"/>
      <c r="P16" s="18"/>
      <c r="Q16" s="18"/>
      <c r="R16" s="18"/>
    </row>
    <row r="17" spans="2:23" ht="13.5" customHeight="1" x14ac:dyDescent="0.25"/>
    <row r="18" spans="2:23" x14ac:dyDescent="0.25">
      <c r="Q18" s="99"/>
      <c r="R18" s="99"/>
    </row>
    <row r="19" spans="2:23" x14ac:dyDescent="0.25">
      <c r="Q19" s="22"/>
      <c r="R19" s="22"/>
    </row>
    <row r="20" spans="2:23" x14ac:dyDescent="0.25">
      <c r="Q20" s="98"/>
      <c r="R20" s="98"/>
      <c r="S20" s="98"/>
      <c r="T20" s="98"/>
      <c r="U20" s="98"/>
      <c r="V20" s="98"/>
      <c r="W20" s="98"/>
    </row>
    <row r="21" spans="2:23" x14ac:dyDescent="0.25">
      <c r="B21" s="157" t="s">
        <v>129</v>
      </c>
      <c r="C21" s="157"/>
      <c r="D21" s="157"/>
      <c r="E21" s="157"/>
      <c r="F21" s="157"/>
      <c r="G21" s="157"/>
      <c r="H21" s="157"/>
      <c r="I21" s="157"/>
      <c r="J21" s="157"/>
      <c r="P21" s="97"/>
      <c r="Q21" s="24"/>
      <c r="R21" s="24"/>
      <c r="S21" s="24"/>
      <c r="T21" s="24"/>
      <c r="U21" s="24"/>
      <c r="V21" s="24"/>
      <c r="W21" s="24"/>
    </row>
    <row r="22" spans="2:23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P22" s="97"/>
      <c r="Q22" s="24"/>
      <c r="R22" s="24"/>
      <c r="S22" s="24"/>
      <c r="T22" s="24"/>
      <c r="U22" s="24"/>
      <c r="V22" s="24"/>
      <c r="W22" s="24"/>
    </row>
  </sheetData>
  <mergeCells count="8">
    <mergeCell ref="B2:B3"/>
    <mergeCell ref="B21:J22"/>
    <mergeCell ref="L12:M13"/>
    <mergeCell ref="O9:W9"/>
    <mergeCell ref="O10:Q10"/>
    <mergeCell ref="R10:T10"/>
    <mergeCell ref="U10:W10"/>
    <mergeCell ref="C2:J3"/>
  </mergeCells>
  <hyperlinks>
    <hyperlink ref="A1" location="Obsah!A1" display="Obsah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2"/>
  <sheetViews>
    <sheetView zoomScale="70" zoomScaleNormal="70" workbookViewId="0">
      <selection activeCell="H29" sqref="H29"/>
    </sheetView>
  </sheetViews>
  <sheetFormatPr defaultRowHeight="13.5" x14ac:dyDescent="0.25"/>
  <cols>
    <col min="1" max="12" width="8.6640625" style="8"/>
    <col min="13" max="13" width="11.25" style="18" customWidth="1"/>
    <col min="14" max="15" width="8.6640625" style="18"/>
    <col min="16" max="16" width="9.75" style="8" customWidth="1"/>
    <col min="17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55</v>
      </c>
      <c r="C2" s="155" t="s">
        <v>11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20"/>
      <c r="O2" s="20"/>
    </row>
    <row r="3" spans="1:16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16" x14ac:dyDescent="0.25">
      <c r="N4" s="154">
        <v>2022</v>
      </c>
      <c r="O4" s="154" t="s">
        <v>320</v>
      </c>
      <c r="P4" s="154" t="s">
        <v>455</v>
      </c>
    </row>
    <row r="5" spans="1:16" x14ac:dyDescent="0.25">
      <c r="N5" s="154"/>
      <c r="O5" s="154"/>
      <c r="P5" s="154"/>
    </row>
    <row r="6" spans="1:16" x14ac:dyDescent="0.25">
      <c r="L6" s="162" t="s">
        <v>456</v>
      </c>
      <c r="M6" s="28" t="s">
        <v>317</v>
      </c>
      <c r="N6" s="49">
        <v>133.55965082444229</v>
      </c>
      <c r="O6" s="49">
        <v>181.18331716779826</v>
      </c>
      <c r="P6" s="49">
        <v>140.40665434380776</v>
      </c>
    </row>
    <row r="7" spans="1:16" x14ac:dyDescent="0.25">
      <c r="L7" s="162"/>
      <c r="M7" s="28" t="s">
        <v>285</v>
      </c>
      <c r="N7" s="49">
        <v>181.20338983050848</v>
      </c>
      <c r="O7" s="49">
        <v>152.79661016949154</v>
      </c>
      <c r="P7" s="49">
        <v>140.40665434380776</v>
      </c>
    </row>
    <row r="8" spans="1:16" x14ac:dyDescent="0.25">
      <c r="L8" s="162"/>
      <c r="M8" s="28" t="s">
        <v>313</v>
      </c>
      <c r="N8" s="49">
        <v>135.63765182186233</v>
      </c>
      <c r="O8" s="49">
        <v>152.34817813765184</v>
      </c>
      <c r="P8" s="49">
        <v>140.40665434380776</v>
      </c>
    </row>
    <row r="9" spans="1:16" x14ac:dyDescent="0.25">
      <c r="L9" s="162"/>
      <c r="M9" s="28" t="s">
        <v>304</v>
      </c>
      <c r="N9" s="49">
        <v>127.33462140031281</v>
      </c>
      <c r="O9" s="49">
        <v>147.90689115834024</v>
      </c>
      <c r="P9" s="49">
        <v>140.40665434380776</v>
      </c>
    </row>
    <row r="10" spans="1:16" x14ac:dyDescent="0.25">
      <c r="L10" s="162"/>
      <c r="M10" s="28" t="s">
        <v>298</v>
      </c>
      <c r="N10" s="49">
        <v>147.73238235522132</v>
      </c>
      <c r="O10" s="49">
        <v>147.4300333359175</v>
      </c>
      <c r="P10" s="49">
        <v>140.40665434380776</v>
      </c>
    </row>
    <row r="11" spans="1:16" x14ac:dyDescent="0.25">
      <c r="L11" s="162"/>
      <c r="M11" s="28" t="s">
        <v>288</v>
      </c>
      <c r="N11" s="49">
        <v>153.36687306501548</v>
      </c>
      <c r="O11" s="49">
        <v>147.11687306501548</v>
      </c>
      <c r="P11" s="49">
        <v>140.40665434380776</v>
      </c>
    </row>
    <row r="12" spans="1:16" x14ac:dyDescent="0.25">
      <c r="L12" s="162"/>
      <c r="M12" s="28" t="s">
        <v>305</v>
      </c>
      <c r="N12" s="49">
        <v>126.96776801050824</v>
      </c>
      <c r="O12" s="49">
        <v>146.40800242497727</v>
      </c>
      <c r="P12" s="49">
        <v>140.40665434380776</v>
      </c>
    </row>
    <row r="13" spans="1:16" x14ac:dyDescent="0.25">
      <c r="L13" s="162"/>
      <c r="M13" s="28" t="s">
        <v>300</v>
      </c>
      <c r="N13" s="49">
        <v>161.9555475891737</v>
      </c>
      <c r="O13" s="49">
        <v>144.37175120989426</v>
      </c>
      <c r="P13" s="49">
        <v>140.40665434380776</v>
      </c>
    </row>
    <row r="14" spans="1:16" x14ac:dyDescent="0.25">
      <c r="L14" s="162"/>
      <c r="M14" s="28" t="s">
        <v>287</v>
      </c>
      <c r="N14" s="49">
        <v>151.08522183210982</v>
      </c>
      <c r="O14" s="49">
        <v>142.92211937440155</v>
      </c>
      <c r="P14" s="49">
        <v>140.40665434380776</v>
      </c>
    </row>
    <row r="15" spans="1:16" x14ac:dyDescent="0.25">
      <c r="L15" s="162"/>
      <c r="M15" s="28" t="s">
        <v>316</v>
      </c>
      <c r="N15" s="49">
        <v>144.99072356215214</v>
      </c>
      <c r="O15" s="49">
        <v>141.00185528756955</v>
      </c>
      <c r="P15" s="49">
        <v>140.40665434380776</v>
      </c>
    </row>
    <row r="16" spans="1:16" x14ac:dyDescent="0.25">
      <c r="L16" s="162"/>
      <c r="M16" s="28" t="s">
        <v>299</v>
      </c>
      <c r="N16" s="49">
        <v>156.32056106739651</v>
      </c>
      <c r="O16" s="49">
        <v>139.24050632911394</v>
      </c>
      <c r="P16" s="49">
        <v>140.40665434380776</v>
      </c>
    </row>
    <row r="17" spans="2:16" x14ac:dyDescent="0.25">
      <c r="L17" s="162"/>
      <c r="M17" s="28" t="s">
        <v>314</v>
      </c>
      <c r="N17" s="49">
        <v>139.11265226282566</v>
      </c>
      <c r="O17" s="49">
        <v>138.95260958477817</v>
      </c>
      <c r="P17" s="49">
        <v>140.40665434380776</v>
      </c>
    </row>
    <row r="18" spans="2:16" x14ac:dyDescent="0.25">
      <c r="L18" s="162"/>
      <c r="M18" s="28" t="s">
        <v>306</v>
      </c>
      <c r="N18" s="49">
        <v>135.06709856547894</v>
      </c>
      <c r="O18" s="49">
        <v>138.47292919944471</v>
      </c>
      <c r="P18" s="49">
        <v>140.40665434380776</v>
      </c>
    </row>
    <row r="19" spans="2:16" x14ac:dyDescent="0.25">
      <c r="L19" s="162"/>
      <c r="M19" s="28" t="s">
        <v>301</v>
      </c>
      <c r="N19" s="49">
        <v>168.67469879518072</v>
      </c>
      <c r="O19" s="49">
        <v>136.23516622882505</v>
      </c>
      <c r="P19" s="49">
        <v>140.40665434380776</v>
      </c>
    </row>
    <row r="20" spans="2:16" x14ac:dyDescent="0.25">
      <c r="L20" s="162"/>
      <c r="M20" s="28" t="s">
        <v>310</v>
      </c>
      <c r="N20" s="49">
        <v>135.85392477920018</v>
      </c>
      <c r="O20" s="49">
        <v>135.75468889550464</v>
      </c>
      <c r="P20" s="49">
        <v>140.40665434380776</v>
      </c>
    </row>
    <row r="21" spans="2:16" ht="13.5" customHeight="1" x14ac:dyDescent="0.25">
      <c r="B21" s="157" t="s">
        <v>246</v>
      </c>
      <c r="C21" s="157"/>
      <c r="D21" s="157"/>
      <c r="E21" s="157"/>
      <c r="F21" s="157"/>
      <c r="G21" s="157"/>
      <c r="H21" s="157"/>
      <c r="I21" s="157"/>
      <c r="J21" s="157"/>
      <c r="L21" s="162"/>
      <c r="M21" s="28" t="s">
        <v>308</v>
      </c>
      <c r="N21" s="49">
        <v>138.16510667003962</v>
      </c>
      <c r="O21" s="49">
        <v>135.41613964077916</v>
      </c>
      <c r="P21" s="49">
        <v>140.40665434380776</v>
      </c>
    </row>
    <row r="22" spans="2:16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62"/>
      <c r="M22" s="28" t="s">
        <v>303</v>
      </c>
      <c r="N22" s="49">
        <v>137.60924451349777</v>
      </c>
      <c r="O22" s="49">
        <v>135.08448242377162</v>
      </c>
      <c r="P22" s="49">
        <v>140.40665434380776</v>
      </c>
    </row>
    <row r="23" spans="2:16" x14ac:dyDescent="0.25">
      <c r="B23" s="157" t="s">
        <v>247</v>
      </c>
      <c r="C23" s="157"/>
      <c r="D23" s="157"/>
      <c r="E23" s="157"/>
      <c r="F23" s="157"/>
      <c r="G23" s="157"/>
      <c r="H23" s="157"/>
      <c r="I23" s="157"/>
      <c r="J23" s="157"/>
      <c r="L23" s="162"/>
      <c r="M23" s="28" t="s">
        <v>307</v>
      </c>
      <c r="N23" s="49">
        <v>130.98982423681775</v>
      </c>
      <c r="O23" s="49">
        <v>134.96762257169289</v>
      </c>
      <c r="P23" s="49">
        <v>140.40665434380776</v>
      </c>
    </row>
    <row r="24" spans="2:16" x14ac:dyDescent="0.25">
      <c r="B24" s="157"/>
      <c r="C24" s="157"/>
      <c r="D24" s="157"/>
      <c r="E24" s="157"/>
      <c r="F24" s="157"/>
      <c r="G24" s="157"/>
      <c r="H24" s="157"/>
      <c r="I24" s="157"/>
      <c r="J24" s="157"/>
      <c r="L24" s="162"/>
      <c r="M24" s="28" t="s">
        <v>286</v>
      </c>
      <c r="N24" s="49">
        <v>133.21033210332104</v>
      </c>
      <c r="O24" s="49">
        <v>133.67158671586716</v>
      </c>
      <c r="P24" s="49">
        <v>140.40665434380776</v>
      </c>
    </row>
    <row r="25" spans="2:16" x14ac:dyDescent="0.25">
      <c r="L25" s="162"/>
      <c r="M25" s="28" t="s">
        <v>284</v>
      </c>
      <c r="N25" s="49">
        <v>140.95330739299612</v>
      </c>
      <c r="O25" s="49">
        <v>132.29571984435796</v>
      </c>
      <c r="P25" s="49">
        <v>140.40665434380776</v>
      </c>
    </row>
    <row r="26" spans="2:16" x14ac:dyDescent="0.25">
      <c r="L26" s="162"/>
      <c r="M26" s="28" t="s">
        <v>318</v>
      </c>
      <c r="N26" s="49">
        <v>137.89365479861695</v>
      </c>
      <c r="O26" s="49">
        <v>132.05307915148117</v>
      </c>
      <c r="P26" s="49">
        <v>140.40665434380776</v>
      </c>
    </row>
    <row r="27" spans="2:16" x14ac:dyDescent="0.25">
      <c r="L27" s="162"/>
      <c r="M27" s="28" t="s">
        <v>319</v>
      </c>
      <c r="N27" s="49">
        <v>141.55281893400038</v>
      </c>
      <c r="O27" s="49">
        <v>131.38349047527419</v>
      </c>
      <c r="P27" s="49">
        <v>140.40665434380776</v>
      </c>
    </row>
    <row r="28" spans="2:16" x14ac:dyDescent="0.25">
      <c r="L28" s="162"/>
      <c r="M28" s="28" t="s">
        <v>302</v>
      </c>
      <c r="N28" s="49">
        <v>157.41513369998103</v>
      </c>
      <c r="O28" s="49">
        <v>126.2279537265314</v>
      </c>
      <c r="P28" s="49">
        <v>140.40665434380776</v>
      </c>
    </row>
    <row r="29" spans="2:16" x14ac:dyDescent="0.25">
      <c r="L29" s="162"/>
      <c r="M29" s="28" t="s">
        <v>309</v>
      </c>
      <c r="N29" s="49">
        <v>131.49120383162935</v>
      </c>
      <c r="O29" s="49">
        <v>125.72533849129594</v>
      </c>
      <c r="P29" s="49">
        <v>140.40665434380776</v>
      </c>
    </row>
    <row r="30" spans="2:16" x14ac:dyDescent="0.25">
      <c r="L30" s="162"/>
      <c r="M30" s="28" t="s">
        <v>315</v>
      </c>
      <c r="N30" s="49">
        <v>124.11141329832131</v>
      </c>
      <c r="O30" s="49">
        <v>124.56156803901341</v>
      </c>
      <c r="P30" s="49">
        <v>140.40665434380776</v>
      </c>
    </row>
    <row r="31" spans="2:16" x14ac:dyDescent="0.25">
      <c r="L31" s="162"/>
      <c r="M31" s="28" t="s">
        <v>312</v>
      </c>
      <c r="N31" s="49">
        <v>108.24661299823288</v>
      </c>
      <c r="O31" s="49">
        <v>119.82132338503828</v>
      </c>
      <c r="P31" s="49">
        <v>140.40665434380776</v>
      </c>
    </row>
    <row r="32" spans="2:16" x14ac:dyDescent="0.25">
      <c r="L32" s="162"/>
      <c r="M32" s="28" t="s">
        <v>311</v>
      </c>
      <c r="N32" s="49">
        <v>113.27140623562953</v>
      </c>
      <c r="O32" s="49">
        <v>119.52542996413133</v>
      </c>
      <c r="P32" s="49">
        <v>140.40665434380776</v>
      </c>
    </row>
  </sheetData>
  <mergeCells count="8">
    <mergeCell ref="C2:J3"/>
    <mergeCell ref="B2:B3"/>
    <mergeCell ref="B21:J22"/>
    <mergeCell ref="B23:J24"/>
    <mergeCell ref="P4:P5"/>
    <mergeCell ref="O4:O5"/>
    <mergeCell ref="N4:N5"/>
    <mergeCell ref="L6:L32"/>
  </mergeCells>
  <hyperlinks>
    <hyperlink ref="A1" location="Obsah!A1" display="Obsah" xr:uid="{00000000-0004-0000-0B00-000000000000}"/>
  </hyperlinks>
  <pageMargins left="0.7" right="0.7" top="0.75" bottom="0.75" header="0.3" footer="0.3"/>
  <ignoredErrors>
    <ignoredError sqref="O4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81"/>
  <sheetViews>
    <sheetView zoomScale="70" zoomScaleNormal="70" workbookViewId="0">
      <selection activeCell="A14" sqref="A14"/>
    </sheetView>
  </sheetViews>
  <sheetFormatPr defaultRowHeight="13.5" x14ac:dyDescent="0.25"/>
  <cols>
    <col min="1" max="11" width="8.6640625" style="8"/>
    <col min="12" max="12" width="8.6640625" style="18"/>
    <col min="13" max="13" width="10" style="18" customWidth="1"/>
    <col min="14" max="16" width="8.6640625" style="24"/>
    <col min="17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56</v>
      </c>
      <c r="C2" s="155" t="s">
        <v>12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43"/>
      <c r="O2" s="43"/>
      <c r="P2" s="43"/>
    </row>
    <row r="3" spans="1:16" x14ac:dyDescent="0.25">
      <c r="B3" s="156"/>
      <c r="C3" s="155"/>
      <c r="D3" s="155"/>
      <c r="E3" s="155"/>
      <c r="F3" s="155"/>
      <c r="G3" s="155"/>
      <c r="H3" s="155"/>
      <c r="I3" s="155"/>
      <c r="J3" s="155"/>
      <c r="N3" s="160" t="s">
        <v>399</v>
      </c>
      <c r="O3" s="160"/>
      <c r="P3" s="160"/>
    </row>
    <row r="4" spans="1:16" x14ac:dyDescent="0.25">
      <c r="N4" s="21">
        <v>2010</v>
      </c>
      <c r="O4" s="21">
        <v>2015</v>
      </c>
      <c r="P4" s="21">
        <v>2020</v>
      </c>
    </row>
    <row r="5" spans="1:16" x14ac:dyDescent="0.25">
      <c r="B5" s="164" t="s">
        <v>434</v>
      </c>
      <c r="C5" s="164"/>
      <c r="D5" s="164"/>
      <c r="E5" s="164"/>
      <c r="F5" s="164"/>
      <c r="G5" s="164"/>
      <c r="H5" s="164"/>
      <c r="I5" s="164"/>
      <c r="J5" s="164"/>
      <c r="L5" s="159" t="s">
        <v>132</v>
      </c>
      <c r="M5" s="28" t="s">
        <v>311</v>
      </c>
      <c r="N5" s="26">
        <v>0.90020734071731567</v>
      </c>
      <c r="O5" s="26">
        <v>0.91984254121780396</v>
      </c>
      <c r="P5" s="26">
        <v>0.7961316704750061</v>
      </c>
    </row>
    <row r="6" spans="1:16" x14ac:dyDescent="0.25">
      <c r="L6" s="159"/>
      <c r="M6" s="28" t="s">
        <v>306</v>
      </c>
      <c r="N6" s="26">
        <v>0.61450463533401489</v>
      </c>
      <c r="O6" s="26">
        <v>0.58699160814285278</v>
      </c>
      <c r="P6" s="26">
        <v>0.57499974966049194</v>
      </c>
    </row>
    <row r="7" spans="1:16" x14ac:dyDescent="0.25">
      <c r="L7" s="159"/>
      <c r="M7" s="28" t="s">
        <v>315</v>
      </c>
      <c r="N7" s="26">
        <v>0.61395734548568726</v>
      </c>
      <c r="O7" s="26">
        <v>0.65553373098373413</v>
      </c>
      <c r="P7" s="26">
        <v>0.49449664354324341</v>
      </c>
    </row>
    <row r="8" spans="1:16" x14ac:dyDescent="0.25">
      <c r="L8" s="159"/>
      <c r="M8" s="28" t="s">
        <v>310</v>
      </c>
      <c r="N8" s="26">
        <v>0.60172951221466064</v>
      </c>
      <c r="O8" s="26">
        <v>0.5725058913230896</v>
      </c>
      <c r="P8" s="26">
        <v>0.51931267976760864</v>
      </c>
    </row>
    <row r="9" spans="1:16" x14ac:dyDescent="0.25">
      <c r="L9" s="159"/>
      <c r="M9" s="28" t="s">
        <v>332</v>
      </c>
      <c r="N9" s="26">
        <v>0.48326998949050903</v>
      </c>
      <c r="O9" s="26">
        <v>0.56804925203323364</v>
      </c>
      <c r="P9" s="26">
        <v>0.62174075841903687</v>
      </c>
    </row>
    <row r="10" spans="1:16" x14ac:dyDescent="0.25">
      <c r="L10" s="159"/>
      <c r="M10" s="28" t="s">
        <v>303</v>
      </c>
      <c r="N10" s="26">
        <v>0.49515023827552795</v>
      </c>
      <c r="O10" s="26">
        <v>0.51975125074386597</v>
      </c>
      <c r="P10" s="26">
        <v>0.47808206081390381</v>
      </c>
    </row>
    <row r="11" spans="1:16" x14ac:dyDescent="0.25">
      <c r="L11" s="159"/>
      <c r="M11" s="28" t="s">
        <v>301</v>
      </c>
      <c r="N11" s="26">
        <v>0.4752754271030426</v>
      </c>
      <c r="O11" s="26">
        <v>0.44182351231575012</v>
      </c>
      <c r="P11" s="26">
        <v>0.44338548183441162</v>
      </c>
    </row>
    <row r="12" spans="1:16" x14ac:dyDescent="0.25">
      <c r="L12" s="159"/>
      <c r="M12" s="28" t="s">
        <v>308</v>
      </c>
      <c r="N12" s="26">
        <v>0.4189816415309906</v>
      </c>
      <c r="O12" s="26">
        <v>0.41997748613357544</v>
      </c>
      <c r="P12" s="26">
        <v>0.42551723122596741</v>
      </c>
    </row>
    <row r="13" spans="1:16" x14ac:dyDescent="0.25">
      <c r="L13" s="159"/>
      <c r="M13" s="28" t="s">
        <v>288</v>
      </c>
      <c r="N13" s="26">
        <v>0.45011413097381592</v>
      </c>
      <c r="O13" s="26">
        <v>0.38684621453285217</v>
      </c>
      <c r="P13" s="26">
        <v>0.36230874061584473</v>
      </c>
    </row>
    <row r="14" spans="1:16" x14ac:dyDescent="0.25">
      <c r="L14" s="159"/>
      <c r="M14" s="28" t="s">
        <v>299</v>
      </c>
      <c r="N14" s="26">
        <v>0.37260887026786804</v>
      </c>
      <c r="O14" s="26">
        <v>0.41550618410110474</v>
      </c>
      <c r="P14" s="26"/>
    </row>
    <row r="15" spans="1:16" x14ac:dyDescent="0.25">
      <c r="L15" s="159"/>
      <c r="M15" s="28" t="s">
        <v>314</v>
      </c>
      <c r="N15" s="26">
        <v>0.28439289331436157</v>
      </c>
      <c r="O15" s="26">
        <v>0.26729041337966919</v>
      </c>
      <c r="P15" s="26">
        <v>0.3560509979724884</v>
      </c>
    </row>
    <row r="16" spans="1:16" x14ac:dyDescent="0.25">
      <c r="L16" s="159"/>
      <c r="M16" s="28" t="s">
        <v>313</v>
      </c>
      <c r="N16" s="26">
        <v>0.31035062670707703</v>
      </c>
      <c r="O16" s="26">
        <v>0.27576914429664612</v>
      </c>
      <c r="P16" s="26">
        <v>0.25810688734054565</v>
      </c>
    </row>
    <row r="17" spans="2:16" x14ac:dyDescent="0.25">
      <c r="L17" s="159"/>
      <c r="M17" s="28" t="s">
        <v>285</v>
      </c>
      <c r="N17" s="26">
        <v>0.244786337018013</v>
      </c>
      <c r="O17" s="26">
        <v>0.26856103539466858</v>
      </c>
      <c r="P17" s="26">
        <v>0.27139559388160706</v>
      </c>
    </row>
    <row r="18" spans="2:16" x14ac:dyDescent="0.25">
      <c r="L18" s="159"/>
      <c r="M18" s="28" t="s">
        <v>284</v>
      </c>
      <c r="N18" s="26">
        <v>0.26427736878395081</v>
      </c>
      <c r="O18" s="26">
        <v>0.24983130395412445</v>
      </c>
      <c r="P18" s="26">
        <v>0.24929650127887726</v>
      </c>
    </row>
    <row r="19" spans="2:16" x14ac:dyDescent="0.25">
      <c r="L19" s="159"/>
      <c r="M19" s="28" t="s">
        <v>304</v>
      </c>
      <c r="N19" s="26">
        <v>0.25017175078392029</v>
      </c>
      <c r="O19" s="26">
        <v>0.2619880735874176</v>
      </c>
      <c r="P19" s="26">
        <v>0.23489418625831604</v>
      </c>
    </row>
    <row r="20" spans="2:16" x14ac:dyDescent="0.25">
      <c r="L20" s="159"/>
      <c r="M20" s="28" t="s">
        <v>307</v>
      </c>
      <c r="N20" s="26">
        <v>0.21996048092842102</v>
      </c>
      <c r="O20" s="26">
        <v>0.22049637138843536</v>
      </c>
      <c r="P20" s="26">
        <v>0.18989679217338562</v>
      </c>
    </row>
    <row r="21" spans="2:16" x14ac:dyDescent="0.25">
      <c r="L21" s="159"/>
      <c r="M21" s="28" t="s">
        <v>287</v>
      </c>
      <c r="N21" s="26">
        <v>0.16163437068462372</v>
      </c>
      <c r="O21" s="26">
        <v>0.16748178005218506</v>
      </c>
      <c r="P21" s="26">
        <v>0.2077556848526001</v>
      </c>
    </row>
    <row r="22" spans="2:16" ht="13.5" customHeight="1" x14ac:dyDescent="0.25">
      <c r="L22" s="159"/>
      <c r="M22" s="28" t="s">
        <v>298</v>
      </c>
      <c r="N22" s="26">
        <v>0.16725492477416992</v>
      </c>
      <c r="O22" s="26">
        <v>0.1792532205581665</v>
      </c>
      <c r="P22" s="26">
        <v>0.16635949909687042</v>
      </c>
    </row>
    <row r="23" spans="2:16" x14ac:dyDescent="0.25">
      <c r="B23" s="164" t="s">
        <v>435</v>
      </c>
      <c r="C23" s="164"/>
      <c r="D23" s="164"/>
      <c r="E23" s="164"/>
      <c r="F23" s="164"/>
      <c r="G23" s="164"/>
      <c r="H23" s="164"/>
      <c r="I23" s="164"/>
      <c r="J23" s="164"/>
      <c r="L23" s="159"/>
      <c r="M23" s="28" t="s">
        <v>309</v>
      </c>
      <c r="N23" s="26">
        <v>0.14960262179374695</v>
      </c>
      <c r="O23" s="26">
        <v>0.1429506242275238</v>
      </c>
      <c r="P23" s="26">
        <v>0.13753260672092438</v>
      </c>
    </row>
    <row r="25" spans="2:16" x14ac:dyDescent="0.25">
      <c r="L25" s="159" t="s">
        <v>134</v>
      </c>
      <c r="M25" s="28" t="s">
        <v>315</v>
      </c>
      <c r="N25" s="26">
        <v>0.99308234453201294</v>
      </c>
      <c r="O25" s="26">
        <v>0.995208740234375</v>
      </c>
      <c r="P25" s="26">
        <v>0.98148941993713379</v>
      </c>
    </row>
    <row r="26" spans="2:16" x14ac:dyDescent="0.25">
      <c r="L26" s="159"/>
      <c r="M26" s="28" t="s">
        <v>310</v>
      </c>
      <c r="N26" s="26">
        <v>0.99365502595901489</v>
      </c>
      <c r="O26" s="26">
        <v>0.98596590757369995</v>
      </c>
      <c r="P26" s="26">
        <v>0.96861737966537476</v>
      </c>
    </row>
    <row r="27" spans="2:16" x14ac:dyDescent="0.25">
      <c r="L27" s="159"/>
      <c r="M27" s="28" t="s">
        <v>308</v>
      </c>
      <c r="N27" s="26">
        <v>0.97103482484817505</v>
      </c>
      <c r="O27" s="26">
        <v>0.99745070934295654</v>
      </c>
      <c r="P27" s="26">
        <v>0.97029221057891846</v>
      </c>
    </row>
    <row r="28" spans="2:16" x14ac:dyDescent="0.25">
      <c r="L28" s="159"/>
      <c r="M28" s="28" t="s">
        <v>299</v>
      </c>
      <c r="N28" s="26">
        <v>0.9876752495765686</v>
      </c>
      <c r="O28" s="26">
        <v>0.92416423559188843</v>
      </c>
      <c r="P28" s="26"/>
    </row>
    <row r="29" spans="2:16" x14ac:dyDescent="0.25">
      <c r="L29" s="159"/>
      <c r="M29" s="28" t="s">
        <v>303</v>
      </c>
      <c r="N29" s="26">
        <v>0.84541618824005127</v>
      </c>
      <c r="O29" s="26">
        <v>0.93758279085159302</v>
      </c>
      <c r="P29" s="26">
        <v>0.93277180194854736</v>
      </c>
    </row>
    <row r="30" spans="2:16" x14ac:dyDescent="0.25">
      <c r="L30" s="159"/>
      <c r="M30" s="28" t="s">
        <v>301</v>
      </c>
      <c r="N30" s="26">
        <v>0.85483497381210327</v>
      </c>
      <c r="O30" s="26">
        <v>0.85791856050491333</v>
      </c>
      <c r="P30" s="26">
        <v>0.91718822717666626</v>
      </c>
    </row>
    <row r="31" spans="2:16" x14ac:dyDescent="0.25">
      <c r="L31" s="159"/>
      <c r="M31" s="28" t="s">
        <v>288</v>
      </c>
      <c r="N31" s="26">
        <v>0.7754783034324646</v>
      </c>
      <c r="O31" s="26">
        <v>0.8406488299369812</v>
      </c>
      <c r="P31" s="26">
        <v>0.81212133169174194</v>
      </c>
    </row>
    <row r="32" spans="2:16" x14ac:dyDescent="0.25">
      <c r="L32" s="159"/>
      <c r="M32" s="28" t="s">
        <v>314</v>
      </c>
      <c r="N32" s="26">
        <v>0.86580640077590942</v>
      </c>
      <c r="O32" s="26">
        <v>0.85138541460037231</v>
      </c>
      <c r="P32" s="26">
        <v>0.68886393308639526</v>
      </c>
    </row>
    <row r="33" spans="2:16" x14ac:dyDescent="0.25">
      <c r="L33" s="159"/>
      <c r="M33" s="28" t="s">
        <v>332</v>
      </c>
      <c r="N33" s="26">
        <v>0.85551512241363525</v>
      </c>
      <c r="O33" s="26">
        <v>0.72842866182327271</v>
      </c>
      <c r="P33" s="26">
        <v>0.80484426021575928</v>
      </c>
    </row>
    <row r="34" spans="2:16" x14ac:dyDescent="0.25">
      <c r="L34" s="159"/>
      <c r="M34" s="28" t="s">
        <v>298</v>
      </c>
      <c r="N34" s="26">
        <v>0.78908818960189819</v>
      </c>
      <c r="O34" s="26">
        <v>0.78539502620697021</v>
      </c>
      <c r="P34" s="26">
        <v>0.80185246467590332</v>
      </c>
    </row>
    <row r="35" spans="2:16" x14ac:dyDescent="0.25">
      <c r="L35" s="159"/>
      <c r="M35" s="28" t="s">
        <v>284</v>
      </c>
      <c r="N35" s="26">
        <v>0.7718384861946106</v>
      </c>
      <c r="O35" s="26">
        <v>0.73001831769943237</v>
      </c>
      <c r="P35" s="26">
        <v>0.76211005449295044</v>
      </c>
    </row>
    <row r="36" spans="2:16" x14ac:dyDescent="0.25">
      <c r="L36" s="159"/>
      <c r="M36" s="28" t="s">
        <v>287</v>
      </c>
      <c r="N36" s="26">
        <v>0.73029327392578125</v>
      </c>
      <c r="O36" s="26">
        <v>0.70203292369842529</v>
      </c>
      <c r="P36" s="26">
        <v>0.74422550201416016</v>
      </c>
    </row>
    <row r="37" spans="2:16" x14ac:dyDescent="0.25">
      <c r="L37" s="159"/>
      <c r="M37" s="28" t="s">
        <v>285</v>
      </c>
      <c r="N37" s="26">
        <v>0.72260826826095581</v>
      </c>
      <c r="O37" s="26">
        <v>0.70417362451553345</v>
      </c>
      <c r="P37" s="26">
        <v>0.74616175889968872</v>
      </c>
    </row>
    <row r="38" spans="2:16" x14ac:dyDescent="0.25">
      <c r="L38" s="159"/>
      <c r="M38" s="28" t="s">
        <v>313</v>
      </c>
      <c r="N38" s="26">
        <v>0.75106769800186157</v>
      </c>
      <c r="O38" s="26">
        <v>0.62855619192123413</v>
      </c>
      <c r="P38" s="26">
        <v>0.58573859930038452</v>
      </c>
    </row>
    <row r="39" spans="2:16" x14ac:dyDescent="0.25">
      <c r="L39" s="159"/>
      <c r="M39" s="28" t="s">
        <v>304</v>
      </c>
      <c r="N39" s="26">
        <v>0.62208265066146851</v>
      </c>
      <c r="O39" s="26">
        <v>0.63886547088623047</v>
      </c>
      <c r="P39" s="26">
        <v>0.55600380897521973</v>
      </c>
    </row>
    <row r="40" spans="2:16" x14ac:dyDescent="0.25">
      <c r="L40" s="159"/>
      <c r="M40" s="28" t="s">
        <v>309</v>
      </c>
      <c r="N40" s="26">
        <v>0.49832719564437866</v>
      </c>
      <c r="O40" s="26">
        <v>0.48076367378234863</v>
      </c>
      <c r="P40" s="26">
        <v>0.49570444226264954</v>
      </c>
    </row>
    <row r="41" spans="2:16" x14ac:dyDescent="0.25">
      <c r="B41" s="164" t="s">
        <v>436</v>
      </c>
      <c r="C41" s="164"/>
      <c r="D41" s="164"/>
      <c r="E41" s="164"/>
      <c r="F41" s="164"/>
      <c r="G41" s="164"/>
      <c r="H41" s="164"/>
      <c r="I41" s="164"/>
      <c r="J41" s="164"/>
      <c r="L41" s="159"/>
      <c r="M41" s="28" t="s">
        <v>307</v>
      </c>
      <c r="N41" s="26">
        <v>0.47130733728408813</v>
      </c>
      <c r="O41" s="26">
        <v>0.40566715598106384</v>
      </c>
      <c r="P41" s="26">
        <v>0.40825441479682922</v>
      </c>
    </row>
    <row r="42" spans="2:16" x14ac:dyDescent="0.25">
      <c r="L42" s="8"/>
      <c r="M42" s="8"/>
      <c r="N42" s="8"/>
      <c r="O42" s="8"/>
      <c r="P42" s="8"/>
    </row>
    <row r="43" spans="2:16" x14ac:dyDescent="0.25">
      <c r="L43" s="159" t="s">
        <v>135</v>
      </c>
      <c r="M43" s="28" t="s">
        <v>311</v>
      </c>
      <c r="N43" s="26">
        <v>0.43494629859924316</v>
      </c>
      <c r="O43" s="26">
        <v>0.35261216759681702</v>
      </c>
      <c r="P43" s="26">
        <v>0.31983986496925354</v>
      </c>
    </row>
    <row r="44" spans="2:16" x14ac:dyDescent="0.25">
      <c r="L44" s="159"/>
      <c r="M44" s="28" t="s">
        <v>310</v>
      </c>
      <c r="N44" s="26">
        <v>0.37258657813072205</v>
      </c>
      <c r="O44" s="26">
        <v>0.30697759985923767</v>
      </c>
      <c r="P44" s="26">
        <v>0.40305042266845703</v>
      </c>
    </row>
    <row r="45" spans="2:16" x14ac:dyDescent="0.25">
      <c r="L45" s="159"/>
      <c r="M45" s="28" t="s">
        <v>332</v>
      </c>
      <c r="N45" s="26">
        <v>0.26982742547988892</v>
      </c>
      <c r="O45" s="26">
        <v>0.40790626406669617</v>
      </c>
      <c r="P45" s="26">
        <v>0.34234023094177246</v>
      </c>
    </row>
    <row r="46" spans="2:16" x14ac:dyDescent="0.25">
      <c r="L46" s="159"/>
      <c r="M46" s="28" t="s">
        <v>299</v>
      </c>
      <c r="N46" s="26">
        <v>0.29556071758270264</v>
      </c>
      <c r="O46" s="26">
        <v>0.34911468625068665</v>
      </c>
      <c r="P46" s="26"/>
    </row>
    <row r="47" spans="2:16" x14ac:dyDescent="0.25">
      <c r="L47" s="159"/>
      <c r="M47" s="28" t="s">
        <v>306</v>
      </c>
      <c r="N47" s="26">
        <v>0.32786649465560913</v>
      </c>
      <c r="O47" s="26">
        <v>0.31866359710693359</v>
      </c>
      <c r="P47" s="26">
        <v>0.28756484389305115</v>
      </c>
    </row>
    <row r="48" spans="2:16" x14ac:dyDescent="0.25">
      <c r="L48" s="159"/>
      <c r="M48" s="28" t="s">
        <v>303</v>
      </c>
      <c r="N48" s="26">
        <v>0.26584205031394958</v>
      </c>
      <c r="O48" s="26">
        <v>0.26385417580604553</v>
      </c>
      <c r="P48" s="26">
        <v>0.29674658179283142</v>
      </c>
    </row>
    <row r="49" spans="2:16" x14ac:dyDescent="0.25">
      <c r="L49" s="159"/>
      <c r="M49" s="28" t="s">
        <v>301</v>
      </c>
      <c r="N49" s="26">
        <v>0.26913031935691833</v>
      </c>
      <c r="O49" s="26">
        <v>0.24375215172767639</v>
      </c>
      <c r="P49" s="26">
        <v>0.24428480863571167</v>
      </c>
    </row>
    <row r="50" spans="2:16" x14ac:dyDescent="0.25">
      <c r="L50" s="159"/>
      <c r="M50" s="28" t="s">
        <v>288</v>
      </c>
      <c r="N50" s="26">
        <v>0.25855430960655212</v>
      </c>
      <c r="O50" s="26">
        <v>0.24966508150100708</v>
      </c>
      <c r="P50" s="26">
        <v>0.23375757038593292</v>
      </c>
    </row>
    <row r="51" spans="2:16" x14ac:dyDescent="0.25">
      <c r="L51" s="159"/>
      <c r="M51" s="28" t="s">
        <v>315</v>
      </c>
      <c r="N51" s="26">
        <v>0.23755881190299988</v>
      </c>
      <c r="O51" s="26">
        <v>0.16123777627944946</v>
      </c>
      <c r="P51" s="26">
        <v>0.21118612587451935</v>
      </c>
    </row>
    <row r="52" spans="2:16" x14ac:dyDescent="0.25">
      <c r="L52" s="159"/>
      <c r="M52" s="28" t="s">
        <v>285</v>
      </c>
      <c r="N52" s="26">
        <v>0.25411337614059448</v>
      </c>
      <c r="O52" s="26">
        <v>0.21268989145755768</v>
      </c>
      <c r="P52" s="26">
        <v>0.13140557706356049</v>
      </c>
    </row>
    <row r="53" spans="2:16" x14ac:dyDescent="0.25">
      <c r="L53" s="159"/>
      <c r="M53" s="28" t="s">
        <v>284</v>
      </c>
      <c r="N53" s="26">
        <v>0.1932564377784729</v>
      </c>
      <c r="O53" s="26">
        <v>0.19539959728717804</v>
      </c>
      <c r="P53" s="26">
        <v>0.20071938633918762</v>
      </c>
    </row>
    <row r="54" spans="2:16" x14ac:dyDescent="0.25">
      <c r="L54" s="159"/>
      <c r="M54" s="28" t="s">
        <v>298</v>
      </c>
      <c r="N54" s="26">
        <v>0.21018554270267487</v>
      </c>
      <c r="O54" s="26">
        <v>0.19201081991195679</v>
      </c>
      <c r="P54" s="26">
        <v>0.18100383877754211</v>
      </c>
    </row>
    <row r="55" spans="2:16" x14ac:dyDescent="0.25">
      <c r="L55" s="159"/>
      <c r="M55" s="28" t="s">
        <v>314</v>
      </c>
      <c r="N55" s="26">
        <v>0.16597540676593781</v>
      </c>
      <c r="O55" s="26">
        <v>0.15581861138343811</v>
      </c>
      <c r="P55" s="26">
        <v>0.2093227356672287</v>
      </c>
    </row>
    <row r="56" spans="2:16" x14ac:dyDescent="0.25">
      <c r="L56" s="159"/>
      <c r="M56" s="28" t="s">
        <v>313</v>
      </c>
      <c r="N56" s="26">
        <v>0.20593181252479553</v>
      </c>
      <c r="O56" s="26">
        <v>0.14164263010025024</v>
      </c>
      <c r="P56" s="26">
        <v>0.15222059190273285</v>
      </c>
    </row>
    <row r="57" spans="2:16" x14ac:dyDescent="0.25">
      <c r="L57" s="159"/>
      <c r="M57" s="28" t="s">
        <v>308</v>
      </c>
      <c r="N57" s="26">
        <v>0.18496355414390564</v>
      </c>
      <c r="O57" s="26">
        <v>0.1465875655412674</v>
      </c>
      <c r="P57" s="26">
        <v>0.16125303506851196</v>
      </c>
    </row>
    <row r="58" spans="2:16" x14ac:dyDescent="0.25">
      <c r="L58" s="159"/>
      <c r="M58" s="28" t="s">
        <v>304</v>
      </c>
      <c r="N58" s="26">
        <v>0.13964203000068665</v>
      </c>
      <c r="O58" s="26">
        <v>0.12923523783683777</v>
      </c>
      <c r="P58" s="26">
        <v>0.12647640705108643</v>
      </c>
    </row>
    <row r="59" spans="2:16" x14ac:dyDescent="0.25">
      <c r="B59" s="164" t="s">
        <v>437</v>
      </c>
      <c r="C59" s="164"/>
      <c r="D59" s="164"/>
      <c r="E59" s="164"/>
      <c r="F59" s="164"/>
      <c r="G59" s="164"/>
      <c r="H59" s="164"/>
      <c r="I59" s="164"/>
      <c r="J59" s="164"/>
      <c r="L59" s="159"/>
      <c r="M59" s="28" t="s">
        <v>287</v>
      </c>
      <c r="N59" s="26">
        <v>0.11787954717874527</v>
      </c>
      <c r="O59" s="26">
        <v>0.1320040374994278</v>
      </c>
      <c r="P59" s="26">
        <v>0.13882154226303101</v>
      </c>
    </row>
    <row r="60" spans="2:16" x14ac:dyDescent="0.25">
      <c r="L60" s="159"/>
      <c r="M60" s="28" t="s">
        <v>309</v>
      </c>
      <c r="N60" s="26">
        <v>0.10919434577226639</v>
      </c>
      <c r="O60" s="26">
        <v>0.13876722753047943</v>
      </c>
      <c r="P60" s="26">
        <v>0.13076455891132355</v>
      </c>
    </row>
    <row r="61" spans="2:16" x14ac:dyDescent="0.25">
      <c r="L61" s="159"/>
      <c r="M61" s="28" t="s">
        <v>307</v>
      </c>
      <c r="N61" s="26">
        <v>0.10603152960538864</v>
      </c>
      <c r="O61" s="26">
        <v>0.10478761792182922</v>
      </c>
      <c r="P61" s="26">
        <v>0.10036763548851013</v>
      </c>
    </row>
    <row r="62" spans="2:16" x14ac:dyDescent="0.25">
      <c r="L62" s="8"/>
      <c r="M62" s="8"/>
      <c r="N62" s="8"/>
      <c r="O62" s="8"/>
      <c r="P62" s="8"/>
    </row>
    <row r="63" spans="2:16" x14ac:dyDescent="0.25">
      <c r="L63" s="159" t="s">
        <v>133</v>
      </c>
      <c r="M63" s="28" t="s">
        <v>306</v>
      </c>
      <c r="N63" s="26">
        <v>0.67942619323730469</v>
      </c>
      <c r="O63" s="26">
        <v>0.67921906709671021</v>
      </c>
      <c r="P63" s="26">
        <v>0.65946930646896362</v>
      </c>
    </row>
    <row r="64" spans="2:16" x14ac:dyDescent="0.25">
      <c r="L64" s="159"/>
      <c r="M64" s="28" t="s">
        <v>313</v>
      </c>
      <c r="N64" s="26">
        <v>0.63975167274475098</v>
      </c>
      <c r="O64" s="26">
        <v>0.54559355974197388</v>
      </c>
      <c r="P64" s="26">
        <v>0.6350024938583374</v>
      </c>
    </row>
    <row r="65" spans="2:16" x14ac:dyDescent="0.25">
      <c r="L65" s="159"/>
      <c r="M65" s="28" t="s">
        <v>301</v>
      </c>
      <c r="N65" s="26">
        <v>0.59781098365783691</v>
      </c>
      <c r="O65" s="26">
        <v>0.57996261119842529</v>
      </c>
      <c r="P65" s="26">
        <v>0.59047889709472656</v>
      </c>
    </row>
    <row r="66" spans="2:16" x14ac:dyDescent="0.25">
      <c r="L66" s="159"/>
      <c r="M66" s="28" t="s">
        <v>314</v>
      </c>
      <c r="N66" s="26">
        <v>0.55340445041656494</v>
      </c>
      <c r="O66" s="26">
        <v>0.51414388418197632</v>
      </c>
      <c r="P66" s="26">
        <v>0.62903505563735962</v>
      </c>
    </row>
    <row r="67" spans="2:16" x14ac:dyDescent="0.25">
      <c r="L67" s="159"/>
      <c r="M67" s="28" t="s">
        <v>303</v>
      </c>
      <c r="N67" s="26">
        <v>0.54957103729248047</v>
      </c>
      <c r="O67" s="26">
        <v>0.58697855472564697</v>
      </c>
      <c r="P67" s="26">
        <v>0.51761126518249512</v>
      </c>
    </row>
    <row r="68" spans="2:16" x14ac:dyDescent="0.25">
      <c r="L68" s="159"/>
      <c r="M68" s="28" t="s">
        <v>285</v>
      </c>
      <c r="N68" s="26">
        <v>0.53515654802322388</v>
      </c>
      <c r="O68" s="26">
        <v>0.54122281074523926</v>
      </c>
      <c r="P68" s="26">
        <v>0.54339331388473511</v>
      </c>
    </row>
    <row r="69" spans="2:16" x14ac:dyDescent="0.25">
      <c r="L69" s="159"/>
      <c r="M69" s="28" t="s">
        <v>284</v>
      </c>
      <c r="N69" s="26">
        <v>0.54140651226043701</v>
      </c>
      <c r="O69" s="26">
        <v>0.53532421588897705</v>
      </c>
      <c r="P69" s="26">
        <v>0.50612479448318481</v>
      </c>
    </row>
    <row r="70" spans="2:16" x14ac:dyDescent="0.25">
      <c r="L70" s="159"/>
      <c r="M70" s="28" t="s">
        <v>288</v>
      </c>
      <c r="N70" s="26">
        <v>0.53233242034912109</v>
      </c>
      <c r="O70" s="26">
        <v>0.52297747135162354</v>
      </c>
      <c r="P70" s="26">
        <v>0.52397751808166504</v>
      </c>
    </row>
    <row r="71" spans="2:16" x14ac:dyDescent="0.25">
      <c r="L71" s="159"/>
      <c r="M71" s="28" t="s">
        <v>299</v>
      </c>
      <c r="N71" s="26">
        <v>0.52378123998641968</v>
      </c>
      <c r="O71" s="26">
        <v>0.51362496614456177</v>
      </c>
      <c r="P71" s="26"/>
    </row>
    <row r="72" spans="2:16" x14ac:dyDescent="0.25">
      <c r="L72" s="159"/>
      <c r="M72" s="28" t="s">
        <v>332</v>
      </c>
      <c r="N72" s="26">
        <v>0.50508695840835571</v>
      </c>
      <c r="O72" s="26">
        <v>0.48875287175178528</v>
      </c>
      <c r="P72" s="26">
        <v>0.53886145353317261</v>
      </c>
    </row>
    <row r="73" spans="2:16" x14ac:dyDescent="0.25">
      <c r="L73" s="159"/>
      <c r="M73" s="28" t="s">
        <v>298</v>
      </c>
      <c r="N73" s="26">
        <v>0.46315091848373413</v>
      </c>
      <c r="O73" s="26">
        <v>0.50135618448257446</v>
      </c>
      <c r="P73" s="26">
        <v>0.54323983192443848</v>
      </c>
    </row>
    <row r="74" spans="2:16" x14ac:dyDescent="0.25">
      <c r="L74" s="159"/>
      <c r="M74" s="28" t="s">
        <v>304</v>
      </c>
      <c r="N74" s="26">
        <v>0.45526596903800964</v>
      </c>
      <c r="O74" s="26">
        <v>0.47408449649810791</v>
      </c>
      <c r="P74" s="26">
        <v>0.49646022915840149</v>
      </c>
    </row>
    <row r="75" spans="2:16" x14ac:dyDescent="0.25">
      <c r="L75" s="159"/>
      <c r="M75" s="28" t="s">
        <v>287</v>
      </c>
      <c r="N75" s="26">
        <v>0.4038049578666687</v>
      </c>
      <c r="O75" s="26">
        <v>0.44765472412109375</v>
      </c>
      <c r="P75" s="26">
        <v>0.46129611134529114</v>
      </c>
    </row>
    <row r="76" spans="2:16" x14ac:dyDescent="0.25">
      <c r="L76" s="159"/>
      <c r="M76" s="28" t="s">
        <v>310</v>
      </c>
      <c r="N76" s="26">
        <v>0.35340112447738647</v>
      </c>
      <c r="O76" s="26">
        <v>0.36118435859680176</v>
      </c>
      <c r="P76" s="26">
        <v>0.37613901495933533</v>
      </c>
    </row>
    <row r="77" spans="2:16" x14ac:dyDescent="0.25">
      <c r="B77" s="157" t="s">
        <v>248</v>
      </c>
      <c r="C77" s="157"/>
      <c r="D77" s="157"/>
      <c r="E77" s="157"/>
      <c r="F77" s="157"/>
      <c r="G77" s="157"/>
      <c r="H77" s="157"/>
      <c r="I77" s="157"/>
      <c r="J77" s="157"/>
      <c r="L77" s="159"/>
      <c r="M77" s="28" t="s">
        <v>315</v>
      </c>
      <c r="N77" s="26">
        <v>0.31404426693916321</v>
      </c>
      <c r="O77" s="26">
        <v>0.38682505488395691</v>
      </c>
      <c r="P77" s="26">
        <v>0.35629016160964966</v>
      </c>
    </row>
    <row r="78" spans="2:16" x14ac:dyDescent="0.25">
      <c r="B78" s="163" t="s">
        <v>249</v>
      </c>
      <c r="C78" s="163"/>
      <c r="D78" s="163"/>
      <c r="E78" s="163"/>
      <c r="F78" s="163"/>
      <c r="G78" s="163"/>
      <c r="H78" s="163"/>
      <c r="I78" s="163"/>
      <c r="J78" s="163"/>
      <c r="L78" s="159"/>
      <c r="M78" s="28" t="s">
        <v>311</v>
      </c>
      <c r="N78" s="26">
        <v>0.36482095718383789</v>
      </c>
      <c r="O78" s="26">
        <v>0.33790701627731323</v>
      </c>
      <c r="P78" s="26">
        <v>0.34417840838432312</v>
      </c>
    </row>
    <row r="79" spans="2:16" x14ac:dyDescent="0.25">
      <c r="L79" s="159"/>
      <c r="M79" s="28" t="s">
        <v>309</v>
      </c>
      <c r="N79" s="26">
        <v>0.29456418752670288</v>
      </c>
      <c r="O79" s="26">
        <v>0.26237928867340088</v>
      </c>
      <c r="P79" s="26">
        <v>0.26086008548736572</v>
      </c>
    </row>
    <row r="80" spans="2:16" x14ac:dyDescent="0.25">
      <c r="L80" s="159"/>
      <c r="M80" s="28" t="s">
        <v>307</v>
      </c>
      <c r="N80" s="26">
        <v>0.26502647995948792</v>
      </c>
      <c r="O80" s="26">
        <v>0.25644057989120483</v>
      </c>
      <c r="P80" s="26">
        <v>0.29333376884460449</v>
      </c>
    </row>
    <row r="81" spans="12:16" x14ac:dyDescent="0.25">
      <c r="L81" s="159"/>
      <c r="M81" s="28" t="s">
        <v>308</v>
      </c>
      <c r="N81" s="26">
        <v>0.23548951745033264</v>
      </c>
      <c r="O81" s="26">
        <v>0.25841125845909119</v>
      </c>
      <c r="P81" s="26">
        <v>0.20471084117889404</v>
      </c>
    </row>
  </sheetData>
  <mergeCells count="13">
    <mergeCell ref="C2:J3"/>
    <mergeCell ref="B2:B3"/>
    <mergeCell ref="B77:J77"/>
    <mergeCell ref="B78:J78"/>
    <mergeCell ref="B5:J5"/>
    <mergeCell ref="B23:J23"/>
    <mergeCell ref="B41:J41"/>
    <mergeCell ref="B59:J59"/>
    <mergeCell ref="N3:P3"/>
    <mergeCell ref="L63:L81"/>
    <mergeCell ref="L43:L61"/>
    <mergeCell ref="L25:L41"/>
    <mergeCell ref="L5:L23"/>
  </mergeCells>
  <hyperlinks>
    <hyperlink ref="A1" location="Obsah!A1" display="Obsah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15"/>
  <sheetViews>
    <sheetView zoomScale="70" zoomScaleNormal="70" workbookViewId="0">
      <selection activeCell="A12" sqref="A12"/>
    </sheetView>
  </sheetViews>
  <sheetFormatPr defaultRowHeight="13.5" x14ac:dyDescent="0.25"/>
  <cols>
    <col min="1" max="11" width="8.6640625" style="8"/>
    <col min="12" max="12" width="8.6640625" style="18"/>
    <col min="13" max="13" width="11.4140625" style="18" customWidth="1"/>
    <col min="14" max="16" width="8.6640625" style="18"/>
    <col min="17" max="17" width="8.9140625" style="54" customWidth="1"/>
    <col min="18" max="18" width="12.08203125" style="54" customWidth="1"/>
    <col min="19" max="19" width="13.83203125" style="54" customWidth="1"/>
    <col min="20" max="20" width="13.83203125" style="8" customWidth="1"/>
    <col min="21" max="21" width="13.83203125" style="54" customWidth="1"/>
    <col min="22" max="22" width="13.83203125" style="8" customWidth="1"/>
    <col min="23" max="16384" width="8.6640625" style="8"/>
  </cols>
  <sheetData>
    <row r="1" spans="1:22" x14ac:dyDescent="0.25">
      <c r="A1" s="10" t="s">
        <v>86</v>
      </c>
      <c r="S1" s="166" t="s">
        <v>290</v>
      </c>
      <c r="T1" s="166"/>
      <c r="U1" s="166" t="s">
        <v>297</v>
      </c>
      <c r="V1" s="166"/>
    </row>
    <row r="2" spans="1:22" ht="14" customHeight="1" x14ac:dyDescent="0.25">
      <c r="B2" s="156" t="s">
        <v>57</v>
      </c>
      <c r="C2" s="155" t="s">
        <v>13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  <c r="S2" s="167" t="s">
        <v>461</v>
      </c>
      <c r="T2" s="167" t="s">
        <v>462</v>
      </c>
      <c r="U2" s="167" t="s">
        <v>461</v>
      </c>
      <c r="V2" s="167" t="s">
        <v>462</v>
      </c>
    </row>
    <row r="3" spans="1:22" x14ac:dyDescent="0.25">
      <c r="B3" s="156"/>
      <c r="C3" s="155"/>
      <c r="D3" s="155"/>
      <c r="E3" s="155"/>
      <c r="F3" s="155"/>
      <c r="G3" s="155"/>
      <c r="H3" s="155"/>
      <c r="I3" s="155"/>
      <c r="J3" s="155"/>
      <c r="N3" s="161" t="s">
        <v>460</v>
      </c>
      <c r="O3" s="161"/>
      <c r="S3" s="167"/>
      <c r="T3" s="167"/>
      <c r="U3" s="167"/>
      <c r="V3" s="167"/>
    </row>
    <row r="4" spans="1:22" x14ac:dyDescent="0.25">
      <c r="N4" s="161"/>
      <c r="O4" s="161"/>
      <c r="Q4" s="19"/>
      <c r="R4" s="19"/>
      <c r="S4" s="167"/>
      <c r="T4" s="167"/>
      <c r="U4" s="167"/>
      <c r="V4" s="167"/>
    </row>
    <row r="5" spans="1:22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  <c r="N5" s="50" t="s">
        <v>290</v>
      </c>
      <c r="O5" s="50">
        <v>2022</v>
      </c>
      <c r="Q5" s="165" t="s">
        <v>131</v>
      </c>
      <c r="R5" s="28" t="s">
        <v>286</v>
      </c>
      <c r="S5" s="56">
        <v>2016.1</v>
      </c>
      <c r="T5" s="56">
        <v>3889.5</v>
      </c>
      <c r="U5" s="57">
        <v>2682</v>
      </c>
      <c r="V5" s="56">
        <v>6197.6</v>
      </c>
    </row>
    <row r="6" spans="1:22" x14ac:dyDescent="0.25">
      <c r="L6" s="165" t="s">
        <v>131</v>
      </c>
      <c r="M6" s="28" t="s">
        <v>315</v>
      </c>
      <c r="N6" s="26">
        <v>0.67618508331985117</v>
      </c>
      <c r="O6" s="26">
        <v>0.69280758759989458</v>
      </c>
      <c r="Q6" s="165"/>
      <c r="R6" s="28" t="s">
        <v>314</v>
      </c>
      <c r="S6" s="56">
        <v>1042.7</v>
      </c>
      <c r="T6" s="56">
        <v>2860.3</v>
      </c>
      <c r="U6" s="56">
        <v>1442.7</v>
      </c>
      <c r="V6" s="56">
        <v>3549.1</v>
      </c>
    </row>
    <row r="7" spans="1:22" x14ac:dyDescent="0.25">
      <c r="L7" s="165"/>
      <c r="M7" s="28" t="s">
        <v>286</v>
      </c>
      <c r="N7" s="26">
        <v>0.51834426018768476</v>
      </c>
      <c r="O7" s="26">
        <v>0.4834561801393164</v>
      </c>
      <c r="Q7" s="165"/>
      <c r="R7" s="28" t="s">
        <v>302</v>
      </c>
      <c r="S7" s="57">
        <v>417</v>
      </c>
      <c r="T7" s="56">
        <v>1860.3</v>
      </c>
      <c r="U7" s="56">
        <v>601.5</v>
      </c>
      <c r="V7" s="57">
        <v>3313</v>
      </c>
    </row>
    <row r="8" spans="1:22" x14ac:dyDescent="0.25">
      <c r="L8" s="165"/>
      <c r="M8" s="28" t="s">
        <v>316</v>
      </c>
      <c r="N8" s="26">
        <v>0.50168918918918914</v>
      </c>
      <c r="O8" s="26">
        <v>0.46656830006989203</v>
      </c>
      <c r="Q8" s="165"/>
      <c r="R8" s="28" t="s">
        <v>303</v>
      </c>
      <c r="S8" s="56">
        <v>347.5</v>
      </c>
      <c r="T8" s="56">
        <v>1342.8</v>
      </c>
      <c r="U8" s="56">
        <v>371.5</v>
      </c>
      <c r="V8" s="56">
        <v>2093.4</v>
      </c>
    </row>
    <row r="9" spans="1:22" x14ac:dyDescent="0.25">
      <c r="L9" s="165"/>
      <c r="M9" s="28" t="s">
        <v>299</v>
      </c>
      <c r="N9" s="26">
        <v>0.62815884476534289</v>
      </c>
      <c r="O9" s="26">
        <v>0.45461794983326081</v>
      </c>
      <c r="Q9" s="165"/>
      <c r="R9" s="28" t="s">
        <v>312</v>
      </c>
      <c r="S9" s="56">
        <v>51.2</v>
      </c>
      <c r="T9" s="56">
        <v>335.2</v>
      </c>
      <c r="U9" s="56">
        <v>54.5</v>
      </c>
      <c r="V9" s="56">
        <v>442.1</v>
      </c>
    </row>
    <row r="10" spans="1:22" x14ac:dyDescent="0.25">
      <c r="L10" s="165"/>
      <c r="M10" s="28" t="s">
        <v>314</v>
      </c>
      <c r="N10" s="26">
        <v>0.36454218089011642</v>
      </c>
      <c r="O10" s="26">
        <v>0.39111356592715329</v>
      </c>
      <c r="Q10" s="165"/>
      <c r="R10" s="28" t="s">
        <v>284</v>
      </c>
      <c r="S10" s="56">
        <v>823.1</v>
      </c>
      <c r="T10" s="56">
        <v>3852.1</v>
      </c>
      <c r="U10" s="56">
        <v>1577.9</v>
      </c>
      <c r="V10" s="56">
        <v>5958.6</v>
      </c>
    </row>
    <row r="11" spans="1:22" x14ac:dyDescent="0.25">
      <c r="L11" s="165"/>
      <c r="M11" s="28" t="s">
        <v>317</v>
      </c>
      <c r="N11" s="26">
        <v>0.33871238863674569</v>
      </c>
      <c r="O11" s="26">
        <v>0.37604119339694081</v>
      </c>
      <c r="Q11" s="165"/>
      <c r="R11" s="28" t="s">
        <v>315</v>
      </c>
      <c r="S11" s="56">
        <v>1671.8</v>
      </c>
      <c r="T11" s="56">
        <v>2472.4</v>
      </c>
      <c r="U11" s="56">
        <v>2767.4</v>
      </c>
      <c r="V11" s="56">
        <v>3018.7</v>
      </c>
    </row>
    <row r="12" spans="1:22" x14ac:dyDescent="0.25">
      <c r="L12" s="165"/>
      <c r="M12" s="28" t="s">
        <v>308</v>
      </c>
      <c r="N12" s="26">
        <v>0.33640783315916212</v>
      </c>
      <c r="O12" s="26">
        <v>0.37381554011370816</v>
      </c>
      <c r="Q12" s="165"/>
      <c r="R12" s="28" t="s">
        <v>300</v>
      </c>
      <c r="S12" s="57">
        <v>165</v>
      </c>
      <c r="T12" s="56">
        <v>589.70000000000005</v>
      </c>
      <c r="U12" s="56">
        <v>274.89999999999998</v>
      </c>
      <c r="V12" s="56">
        <v>897.9</v>
      </c>
    </row>
    <row r="13" spans="1:22" x14ac:dyDescent="0.25">
      <c r="L13" s="165"/>
      <c r="M13" s="28" t="s">
        <v>300</v>
      </c>
      <c r="N13" s="26">
        <v>0.2798032898083771</v>
      </c>
      <c r="O13" s="26">
        <v>0.37133550488599348</v>
      </c>
      <c r="Q13" s="165"/>
      <c r="R13" s="28" t="s">
        <v>310</v>
      </c>
      <c r="S13" s="57">
        <v>1642</v>
      </c>
      <c r="T13" s="57">
        <v>4764</v>
      </c>
      <c r="U13" s="57">
        <v>1878</v>
      </c>
      <c r="V13" s="57">
        <v>6305</v>
      </c>
    </row>
    <row r="14" spans="1:22" x14ac:dyDescent="0.25">
      <c r="L14" s="165"/>
      <c r="M14" s="28" t="s">
        <v>306</v>
      </c>
      <c r="N14" s="26">
        <v>0.33366069236435059</v>
      </c>
      <c r="O14" s="26">
        <v>0.36267605633802819</v>
      </c>
      <c r="Q14" s="165"/>
      <c r="R14" s="28" t="s">
        <v>309</v>
      </c>
      <c r="S14" s="57">
        <v>12183</v>
      </c>
      <c r="T14" s="57">
        <v>35299</v>
      </c>
      <c r="U14" s="57">
        <v>13223</v>
      </c>
      <c r="V14" s="57">
        <v>50503</v>
      </c>
    </row>
    <row r="15" spans="1:22" x14ac:dyDescent="0.25">
      <c r="L15" s="165"/>
      <c r="M15" s="28" t="s">
        <v>307</v>
      </c>
      <c r="N15" s="26">
        <v>0.33339281013250655</v>
      </c>
      <c r="O15" s="26">
        <v>0.34067038428550389</v>
      </c>
      <c r="Q15" s="165"/>
      <c r="R15" s="28" t="s">
        <v>316</v>
      </c>
      <c r="S15" s="57">
        <v>10395</v>
      </c>
      <c r="T15" s="57">
        <v>20720</v>
      </c>
      <c r="U15" s="57">
        <v>13388</v>
      </c>
      <c r="V15" s="57">
        <v>35673</v>
      </c>
    </row>
    <row r="16" spans="1:22" x14ac:dyDescent="0.25">
      <c r="L16" s="165"/>
      <c r="M16" s="28" t="s">
        <v>284</v>
      </c>
      <c r="N16" s="26">
        <v>0.21367565743360764</v>
      </c>
      <c r="O16" s="26">
        <v>0.31252599953778598</v>
      </c>
      <c r="Q16" s="165"/>
      <c r="R16" s="28" t="s">
        <v>305</v>
      </c>
      <c r="S16" s="56">
        <v>1411.1</v>
      </c>
      <c r="T16" s="56">
        <v>6816.1</v>
      </c>
      <c r="U16" s="57">
        <v>1596</v>
      </c>
      <c r="V16" s="56">
        <v>7778.3</v>
      </c>
    </row>
    <row r="17" spans="2:22" x14ac:dyDescent="0.25">
      <c r="L17" s="165"/>
      <c r="M17" s="28" t="s">
        <v>309</v>
      </c>
      <c r="N17" s="26">
        <v>0.34513725601291823</v>
      </c>
      <c r="O17" s="26">
        <v>0.30537501544544671</v>
      </c>
      <c r="Q17" s="165"/>
      <c r="R17" s="28" t="s">
        <v>285</v>
      </c>
      <c r="S17" s="56">
        <v>997.5</v>
      </c>
      <c r="T17" s="56">
        <v>4274.3</v>
      </c>
      <c r="U17" s="56">
        <v>1432.2</v>
      </c>
      <c r="V17" s="56">
        <v>5234.7</v>
      </c>
    </row>
    <row r="18" spans="2:22" x14ac:dyDescent="0.25">
      <c r="L18" s="165"/>
      <c r="M18" s="28" t="s">
        <v>288</v>
      </c>
      <c r="N18" s="26">
        <v>0.24006820119352087</v>
      </c>
      <c r="O18" s="26">
        <v>0.29350432115974351</v>
      </c>
      <c r="Q18" s="165"/>
      <c r="R18" s="28" t="s">
        <v>319</v>
      </c>
      <c r="S18" s="56">
        <v>856.5</v>
      </c>
      <c r="T18" s="56">
        <v>2351.1</v>
      </c>
      <c r="U18" s="57">
        <v>1309</v>
      </c>
      <c r="V18" s="56">
        <v>5607.3</v>
      </c>
    </row>
    <row r="19" spans="2:22" x14ac:dyDescent="0.25">
      <c r="L19" s="165"/>
      <c r="M19" s="28" t="s">
        <v>310</v>
      </c>
      <c r="N19" s="26">
        <v>0.34466834592779177</v>
      </c>
      <c r="O19" s="26">
        <v>0.29027504911591356</v>
      </c>
      <c r="Q19" s="165"/>
      <c r="R19" s="28" t="s">
        <v>307</v>
      </c>
      <c r="S19" s="56">
        <v>11397.7</v>
      </c>
      <c r="T19" s="57">
        <v>34187</v>
      </c>
      <c r="U19" s="56">
        <v>12694.7</v>
      </c>
      <c r="V19" s="56">
        <v>37611.699999999997</v>
      </c>
    </row>
    <row r="20" spans="2:22" x14ac:dyDescent="0.25">
      <c r="L20" s="165"/>
      <c r="M20" s="28" t="s">
        <v>319</v>
      </c>
      <c r="N20" s="26">
        <v>0.36429756284292458</v>
      </c>
      <c r="O20" s="26">
        <v>0.26231298206486386</v>
      </c>
      <c r="Q20" s="165"/>
      <c r="R20" s="28" t="s">
        <v>299</v>
      </c>
      <c r="S20" s="56">
        <v>539.4</v>
      </c>
      <c r="T20" s="56">
        <v>858.7</v>
      </c>
      <c r="U20" s="56">
        <v>787.7</v>
      </c>
      <c r="V20" s="57">
        <v>1952</v>
      </c>
    </row>
    <row r="21" spans="2:22" x14ac:dyDescent="0.25">
      <c r="L21" s="165"/>
      <c r="M21" s="28" t="s">
        <v>287</v>
      </c>
      <c r="N21" s="26">
        <v>0.25530016451190157</v>
      </c>
      <c r="O21" s="26">
        <v>0.24407779162184542</v>
      </c>
      <c r="Q21" s="165"/>
      <c r="R21" s="28" t="s">
        <v>301</v>
      </c>
      <c r="S21" s="56">
        <v>345.5</v>
      </c>
      <c r="T21" s="56">
        <v>1277.5</v>
      </c>
      <c r="U21" s="57">
        <v>483</v>
      </c>
      <c r="V21" s="56">
        <v>2678.7</v>
      </c>
    </row>
    <row r="22" spans="2:22" x14ac:dyDescent="0.25">
      <c r="L22" s="165"/>
      <c r="M22" s="28" t="s">
        <v>301</v>
      </c>
      <c r="N22" s="26">
        <v>0.27045009784735813</v>
      </c>
      <c r="O22" s="26">
        <v>0.24345740798665416</v>
      </c>
      <c r="Q22" s="165"/>
      <c r="R22" s="28" t="s">
        <v>318</v>
      </c>
      <c r="S22" s="56">
        <v>111.4</v>
      </c>
      <c r="T22" s="56">
        <v>121.1</v>
      </c>
      <c r="U22" s="56">
        <v>151.6</v>
      </c>
      <c r="V22" s="56">
        <v>187.1</v>
      </c>
    </row>
    <row r="23" spans="2:22" x14ac:dyDescent="0.25">
      <c r="B23" s="164" t="s">
        <v>459</v>
      </c>
      <c r="C23" s="164"/>
      <c r="D23" s="164"/>
      <c r="E23" s="164"/>
      <c r="F23" s="164"/>
      <c r="G23" s="164"/>
      <c r="H23" s="164"/>
      <c r="I23" s="164"/>
      <c r="J23" s="164"/>
      <c r="L23" s="165"/>
      <c r="M23" s="28" t="s">
        <v>285</v>
      </c>
      <c r="N23" s="26">
        <v>0.23337154621809419</v>
      </c>
      <c r="O23" s="26">
        <v>0.23873137553313414</v>
      </c>
      <c r="Q23" s="165"/>
      <c r="R23" s="28" t="s">
        <v>311</v>
      </c>
      <c r="S23" s="56">
        <v>11.5</v>
      </c>
      <c r="T23" s="56">
        <v>92.3</v>
      </c>
      <c r="U23" s="56">
        <v>14.2</v>
      </c>
      <c r="V23" s="56">
        <v>142.1</v>
      </c>
    </row>
    <row r="24" spans="2:22" x14ac:dyDescent="0.25">
      <c r="L24" s="165"/>
      <c r="M24" s="28" t="s">
        <v>304</v>
      </c>
      <c r="N24" s="26">
        <v>0.22295255764643521</v>
      </c>
      <c r="O24" s="26">
        <v>0.22305688886975614</v>
      </c>
      <c r="Q24" s="165"/>
      <c r="R24" s="28" t="s">
        <v>317</v>
      </c>
      <c r="S24" s="57">
        <v>4030</v>
      </c>
      <c r="T24" s="57">
        <v>11898</v>
      </c>
      <c r="U24" s="57">
        <v>5348</v>
      </c>
      <c r="V24" s="57">
        <v>14426</v>
      </c>
    </row>
    <row r="25" spans="2:22" x14ac:dyDescent="0.25">
      <c r="L25" s="165"/>
      <c r="M25" s="28" t="s">
        <v>305</v>
      </c>
      <c r="N25" s="26">
        <v>0.20702454482768737</v>
      </c>
      <c r="O25" s="26">
        <v>0.2216111727155573</v>
      </c>
      <c r="Q25" s="165"/>
      <c r="R25" s="28" t="s">
        <v>287</v>
      </c>
      <c r="S25" s="56">
        <v>2746.8</v>
      </c>
      <c r="T25" s="56">
        <v>10759.1</v>
      </c>
      <c r="U25" s="56">
        <v>3385.8</v>
      </c>
      <c r="V25" s="56">
        <v>18590.7</v>
      </c>
    </row>
    <row r="26" spans="2:22" x14ac:dyDescent="0.25">
      <c r="L26" s="165"/>
      <c r="M26" s="28" t="s">
        <v>303</v>
      </c>
      <c r="N26" s="26">
        <v>0.25878760798331846</v>
      </c>
      <c r="O26" s="26">
        <v>0.19270428519612412</v>
      </c>
      <c r="Q26" s="165"/>
      <c r="R26" s="28" t="s">
        <v>304</v>
      </c>
      <c r="S26" s="56">
        <v>841.2</v>
      </c>
      <c r="T26" s="57">
        <v>3773</v>
      </c>
      <c r="U26" s="56">
        <v>1156.4000000000001</v>
      </c>
      <c r="V26" s="56">
        <v>4494.8999999999996</v>
      </c>
    </row>
    <row r="27" spans="2:22" x14ac:dyDescent="0.25">
      <c r="L27" s="165"/>
      <c r="M27" s="28" t="s">
        <v>302</v>
      </c>
      <c r="N27" s="26">
        <v>0.22415739396871473</v>
      </c>
      <c r="O27" s="26">
        <v>0.16904539450368891</v>
      </c>
      <c r="Q27" s="165"/>
      <c r="R27" s="28" t="s">
        <v>298</v>
      </c>
      <c r="S27" s="56">
        <v>1144.5999999999999</v>
      </c>
      <c r="T27" s="56">
        <v>7094.3</v>
      </c>
      <c r="U27" s="56">
        <v>1980.1</v>
      </c>
      <c r="V27" s="56">
        <v>10785.1</v>
      </c>
    </row>
    <row r="28" spans="2:22" x14ac:dyDescent="0.25">
      <c r="L28" s="165"/>
      <c r="M28" s="28" t="s">
        <v>313</v>
      </c>
      <c r="N28" s="26">
        <v>0.12555977744605781</v>
      </c>
      <c r="O28" s="26">
        <v>0.14641380550062916</v>
      </c>
      <c r="Q28" s="165"/>
      <c r="R28" s="28" t="s">
        <v>288</v>
      </c>
      <c r="S28" s="56">
        <v>422.4</v>
      </c>
      <c r="T28" s="56">
        <v>1759.5</v>
      </c>
      <c r="U28" s="56">
        <v>608.29999999999995</v>
      </c>
      <c r="V28" s="56">
        <v>2066.3000000000002</v>
      </c>
    </row>
    <row r="29" spans="2:22" x14ac:dyDescent="0.25">
      <c r="L29" s="165"/>
      <c r="M29" s="28" t="s">
        <v>298</v>
      </c>
      <c r="N29" s="26">
        <v>0.16134079472252369</v>
      </c>
      <c r="O29" s="26">
        <v>0.13765534022768749</v>
      </c>
      <c r="Q29" s="165"/>
      <c r="R29" s="28" t="s">
        <v>306</v>
      </c>
      <c r="S29" s="56">
        <v>271.8</v>
      </c>
      <c r="T29" s="56">
        <v>814.6</v>
      </c>
      <c r="U29" s="56">
        <v>353.6</v>
      </c>
      <c r="V29" s="56">
        <v>1047.8</v>
      </c>
    </row>
    <row r="30" spans="2:22" x14ac:dyDescent="0.25">
      <c r="L30" s="165"/>
      <c r="M30" s="28" t="s">
        <v>312</v>
      </c>
      <c r="N30" s="26">
        <v>0.15274463007159905</v>
      </c>
      <c r="O30" s="26">
        <v>0.12392001974821032</v>
      </c>
      <c r="Q30" s="165"/>
      <c r="R30" s="28" t="s">
        <v>313</v>
      </c>
      <c r="S30" s="57">
        <v>3701</v>
      </c>
      <c r="T30" s="57">
        <v>29476</v>
      </c>
      <c r="U30" s="57">
        <v>5773</v>
      </c>
      <c r="V30" s="57">
        <v>31483</v>
      </c>
    </row>
    <row r="31" spans="2:22" x14ac:dyDescent="0.25">
      <c r="L31" s="165"/>
      <c r="M31" s="28" t="s">
        <v>311</v>
      </c>
      <c r="N31" s="26">
        <v>0.12459371614301191</v>
      </c>
      <c r="O31" s="26">
        <v>9.314079422382672E-2</v>
      </c>
      <c r="Q31" s="165"/>
      <c r="R31" s="28" t="s">
        <v>308</v>
      </c>
      <c r="S31" s="56">
        <v>2221.1999999999998</v>
      </c>
      <c r="T31" s="56">
        <v>6602.7</v>
      </c>
      <c r="U31" s="56">
        <v>2815.6</v>
      </c>
      <c r="V31" s="56">
        <v>8240.9</v>
      </c>
    </row>
    <row r="33" spans="2:22" x14ac:dyDescent="0.25">
      <c r="L33" s="165" t="s">
        <v>339</v>
      </c>
      <c r="M33" s="28" t="s">
        <v>285</v>
      </c>
      <c r="N33" s="26">
        <v>0.25222312045270812</v>
      </c>
      <c r="O33" s="26">
        <v>0.26279315610195375</v>
      </c>
      <c r="Q33" s="165" t="s">
        <v>339</v>
      </c>
      <c r="R33" s="28" t="s">
        <v>286</v>
      </c>
      <c r="S33" s="56">
        <v>836.2</v>
      </c>
      <c r="T33" s="56">
        <v>5647.8</v>
      </c>
      <c r="U33" s="56">
        <v>1263.0999999999999</v>
      </c>
      <c r="V33" s="56">
        <v>7213.3</v>
      </c>
    </row>
    <row r="34" spans="2:22" x14ac:dyDescent="0.25">
      <c r="L34" s="165"/>
      <c r="M34" s="28" t="s">
        <v>307</v>
      </c>
      <c r="N34" s="26">
        <v>0.25292793878300068</v>
      </c>
      <c r="O34" s="26">
        <v>0.23826619435453328</v>
      </c>
      <c r="Q34" s="165"/>
      <c r="R34" s="28" t="s">
        <v>314</v>
      </c>
      <c r="S34" s="56">
        <v>1645.1</v>
      </c>
      <c r="T34" s="56">
        <v>8037.2</v>
      </c>
      <c r="U34" s="56">
        <v>2247.5</v>
      </c>
      <c r="V34" s="56">
        <v>9760.2999999999993</v>
      </c>
    </row>
    <row r="35" spans="2:22" x14ac:dyDescent="0.25">
      <c r="L35" s="165"/>
      <c r="M35" s="28" t="s">
        <v>299</v>
      </c>
      <c r="N35" s="26">
        <v>0.22845391661992898</v>
      </c>
      <c r="O35" s="26">
        <v>0.22840409956076133</v>
      </c>
      <c r="Q35" s="165"/>
      <c r="R35" s="28" t="s">
        <v>302</v>
      </c>
      <c r="S35" s="56">
        <v>212.3</v>
      </c>
      <c r="T35" s="56">
        <v>1091.3</v>
      </c>
      <c r="U35" s="56">
        <v>310.2</v>
      </c>
      <c r="V35" s="56">
        <v>2023.5</v>
      </c>
    </row>
    <row r="36" spans="2:22" x14ac:dyDescent="0.25">
      <c r="L36" s="165"/>
      <c r="M36" s="28" t="s">
        <v>302</v>
      </c>
      <c r="N36" s="26">
        <v>0.19453862365985525</v>
      </c>
      <c r="O36" s="26">
        <v>0.21938117748173613</v>
      </c>
      <c r="Q36" s="165"/>
      <c r="R36" s="28" t="s">
        <v>303</v>
      </c>
      <c r="S36" s="56">
        <v>211.5</v>
      </c>
      <c r="T36" s="57">
        <v>1438</v>
      </c>
      <c r="U36" s="56">
        <v>287.2</v>
      </c>
      <c r="V36" s="56">
        <v>1668.8</v>
      </c>
    </row>
    <row r="37" spans="2:22" x14ac:dyDescent="0.25">
      <c r="L37" s="165"/>
      <c r="M37" s="28" t="s">
        <v>314</v>
      </c>
      <c r="N37" s="26">
        <v>0.20468571144179565</v>
      </c>
      <c r="O37" s="26">
        <v>0.21512051809915939</v>
      </c>
      <c r="Q37" s="165"/>
      <c r="R37" s="28" t="s">
        <v>312</v>
      </c>
      <c r="S37" s="56">
        <v>55.2</v>
      </c>
      <c r="T37" s="57">
        <v>255</v>
      </c>
      <c r="U37" s="58"/>
      <c r="V37" s="58"/>
    </row>
    <row r="38" spans="2:22" x14ac:dyDescent="0.25">
      <c r="L38" s="165"/>
      <c r="M38" s="28" t="s">
        <v>303</v>
      </c>
      <c r="N38" s="26">
        <v>0.14707927677329624</v>
      </c>
      <c r="O38" s="26">
        <v>0.20909421607857401</v>
      </c>
      <c r="Q38" s="165"/>
      <c r="R38" s="28" t="s">
        <v>284</v>
      </c>
      <c r="S38" s="56">
        <v>630.20000000000005</v>
      </c>
      <c r="T38" s="56">
        <v>3246.6</v>
      </c>
      <c r="U38" s="56">
        <v>911.1</v>
      </c>
      <c r="V38" s="57">
        <v>4620</v>
      </c>
    </row>
    <row r="39" spans="2:22" x14ac:dyDescent="0.25">
      <c r="L39" s="165"/>
      <c r="M39" s="28" t="s">
        <v>300</v>
      </c>
      <c r="N39" s="26">
        <v>0.19253024723829565</v>
      </c>
      <c r="O39" s="26">
        <v>0.19449695442134005</v>
      </c>
      <c r="Q39" s="165"/>
      <c r="R39" s="28" t="s">
        <v>315</v>
      </c>
      <c r="S39" s="56">
        <v>846.8</v>
      </c>
      <c r="T39" s="56">
        <v>4031.3</v>
      </c>
      <c r="U39" s="56">
        <v>898.8</v>
      </c>
      <c r="V39" s="56">
        <v>4228.3</v>
      </c>
    </row>
    <row r="40" spans="2:22" x14ac:dyDescent="0.25">
      <c r="L40" s="165"/>
      <c r="M40" s="28" t="s">
        <v>315</v>
      </c>
      <c r="N40" s="26">
        <v>0.21005630937910846</v>
      </c>
      <c r="O40" s="26">
        <v>0.19443914990946345</v>
      </c>
      <c r="Q40" s="165"/>
      <c r="R40" s="28" t="s">
        <v>300</v>
      </c>
      <c r="S40" s="56">
        <v>73.2</v>
      </c>
      <c r="T40" s="56">
        <v>380.2</v>
      </c>
      <c r="U40" s="56">
        <v>110.1</v>
      </c>
      <c r="V40" s="57">
        <v>553</v>
      </c>
    </row>
    <row r="41" spans="2:22" x14ac:dyDescent="0.25">
      <c r="B41" s="164" t="s">
        <v>436</v>
      </c>
      <c r="C41" s="164"/>
      <c r="D41" s="164"/>
      <c r="E41" s="164"/>
      <c r="F41" s="164"/>
      <c r="G41" s="164"/>
      <c r="H41" s="164"/>
      <c r="I41" s="164"/>
      <c r="J41" s="164"/>
      <c r="L41" s="165"/>
      <c r="M41" s="28" t="s">
        <v>310</v>
      </c>
      <c r="N41" s="26">
        <v>0.20237184391736801</v>
      </c>
      <c r="O41" s="26">
        <v>0.19376925710373161</v>
      </c>
      <c r="Q41" s="165"/>
      <c r="R41" s="28" t="s">
        <v>310</v>
      </c>
      <c r="S41" s="57">
        <v>529</v>
      </c>
      <c r="T41" s="57">
        <v>2614</v>
      </c>
      <c r="U41" s="57">
        <v>592</v>
      </c>
      <c r="V41" s="57">
        <v>2780</v>
      </c>
    </row>
    <row r="42" spans="2:22" x14ac:dyDescent="0.25">
      <c r="L42" s="165"/>
      <c r="M42" s="28" t="s">
        <v>284</v>
      </c>
      <c r="N42" s="26">
        <v>0.19411076202796773</v>
      </c>
      <c r="O42" s="26">
        <v>0.19073686214775321</v>
      </c>
      <c r="Q42" s="165"/>
      <c r="R42" s="28" t="s">
        <v>309</v>
      </c>
      <c r="S42" s="57">
        <v>5703</v>
      </c>
      <c r="T42" s="57">
        <v>43787</v>
      </c>
      <c r="U42" s="57">
        <v>7235</v>
      </c>
      <c r="V42" s="57">
        <v>48983</v>
      </c>
    </row>
    <row r="43" spans="2:22" x14ac:dyDescent="0.25">
      <c r="L43" s="165"/>
      <c r="M43" s="28" t="s">
        <v>313</v>
      </c>
      <c r="N43" s="26">
        <v>0.17684519921619857</v>
      </c>
      <c r="O43" s="26">
        <v>0.19039664348704402</v>
      </c>
      <c r="Q43" s="165"/>
      <c r="R43" s="28" t="s">
        <v>316</v>
      </c>
      <c r="S43" s="57">
        <v>6231</v>
      </c>
      <c r="T43" s="57">
        <v>43592</v>
      </c>
      <c r="U43" s="58"/>
      <c r="V43" s="58"/>
    </row>
    <row r="44" spans="2:22" x14ac:dyDescent="0.25">
      <c r="L44" s="165"/>
      <c r="M44" s="28" t="s">
        <v>288</v>
      </c>
      <c r="N44" s="26">
        <v>0.22957317073170733</v>
      </c>
      <c r="O44" s="26">
        <v>0.18717592930694518</v>
      </c>
      <c r="Q44" s="165"/>
      <c r="R44" s="28" t="s">
        <v>305</v>
      </c>
      <c r="S44" s="56">
        <v>430.1</v>
      </c>
      <c r="T44" s="56">
        <v>4926.8</v>
      </c>
      <c r="U44" s="56">
        <v>490.5</v>
      </c>
      <c r="V44" s="56">
        <v>6202.2</v>
      </c>
    </row>
    <row r="45" spans="2:22" x14ac:dyDescent="0.25">
      <c r="L45" s="165"/>
      <c r="M45" s="28" t="s">
        <v>287</v>
      </c>
      <c r="N45" s="26">
        <v>0.14103907443789565</v>
      </c>
      <c r="O45" s="26">
        <v>0.18131808710824002</v>
      </c>
      <c r="Q45" s="165"/>
      <c r="R45" s="28" t="s">
        <v>285</v>
      </c>
      <c r="S45" s="56">
        <v>530.4</v>
      </c>
      <c r="T45" s="56">
        <v>2102.9</v>
      </c>
      <c r="U45" s="56">
        <v>763.4</v>
      </c>
      <c r="V45" s="56">
        <v>2847.6</v>
      </c>
    </row>
    <row r="46" spans="2:22" x14ac:dyDescent="0.25">
      <c r="L46" s="165"/>
      <c r="M46" s="28" t="s">
        <v>304</v>
      </c>
      <c r="N46" s="26">
        <v>0.14731980696383165</v>
      </c>
      <c r="O46" s="26">
        <v>0.17139696884119363</v>
      </c>
      <c r="Q46" s="165"/>
      <c r="R46" s="28" t="s">
        <v>319</v>
      </c>
      <c r="S46" s="56">
        <v>550.5</v>
      </c>
      <c r="T46" s="56">
        <v>8722.7000000000007</v>
      </c>
      <c r="U46" s="56">
        <v>928.5</v>
      </c>
      <c r="V46" s="56">
        <v>10605.1</v>
      </c>
    </row>
    <row r="47" spans="2:22" x14ac:dyDescent="0.25">
      <c r="L47" s="165"/>
      <c r="M47" s="28" t="s">
        <v>311</v>
      </c>
      <c r="N47" s="26">
        <v>0.15971316818774445</v>
      </c>
      <c r="O47" s="26">
        <v>0.16957431960921143</v>
      </c>
      <c r="Q47" s="165"/>
      <c r="R47" s="28" t="s">
        <v>307</v>
      </c>
      <c r="S47" s="56">
        <v>6822.2</v>
      </c>
      <c r="T47" s="56">
        <v>26972.9</v>
      </c>
      <c r="U47" s="56">
        <v>8084.1</v>
      </c>
      <c r="V47" s="56">
        <v>31642.400000000001</v>
      </c>
    </row>
    <row r="48" spans="2:22" x14ac:dyDescent="0.25">
      <c r="L48" s="165"/>
      <c r="M48" s="28" t="s">
        <v>306</v>
      </c>
      <c r="N48" s="26">
        <v>0.2034548944337812</v>
      </c>
      <c r="O48" s="26">
        <v>0.16628733997155051</v>
      </c>
      <c r="Q48" s="165"/>
      <c r="R48" s="28" t="s">
        <v>299</v>
      </c>
      <c r="S48" s="56">
        <v>122.2</v>
      </c>
      <c r="T48" s="56">
        <v>534.9</v>
      </c>
      <c r="U48" s="58"/>
      <c r="V48" s="58"/>
    </row>
    <row r="49" spans="2:22" x14ac:dyDescent="0.25">
      <c r="L49" s="165"/>
      <c r="M49" s="28" t="s">
        <v>286</v>
      </c>
      <c r="N49" s="26">
        <v>0.14805765076667021</v>
      </c>
      <c r="O49" s="26">
        <v>0.16190257088629437</v>
      </c>
      <c r="Q49" s="165"/>
      <c r="R49" s="28" t="s">
        <v>301</v>
      </c>
      <c r="S49" s="56">
        <v>160.9</v>
      </c>
      <c r="T49" s="56">
        <v>1440.4</v>
      </c>
      <c r="U49" s="58"/>
      <c r="V49" s="58"/>
    </row>
    <row r="50" spans="2:22" x14ac:dyDescent="0.25">
      <c r="L50" s="165"/>
      <c r="M50" s="28" t="s">
        <v>308</v>
      </c>
      <c r="N50" s="26">
        <v>0.15169527896995708</v>
      </c>
      <c r="O50" s="26">
        <v>0.16159332415267302</v>
      </c>
      <c r="Q50" s="165"/>
      <c r="R50" s="28" t="s">
        <v>318</v>
      </c>
      <c r="S50" s="58"/>
      <c r="T50" s="58"/>
      <c r="U50" s="58"/>
      <c r="V50" s="58"/>
    </row>
    <row r="51" spans="2:22" x14ac:dyDescent="0.25">
      <c r="L51" s="165"/>
      <c r="M51" s="28" t="s">
        <v>309</v>
      </c>
      <c r="N51" s="26">
        <v>0.13024413638751228</v>
      </c>
      <c r="O51" s="26">
        <v>0.15421891507050664</v>
      </c>
      <c r="Q51" s="165"/>
      <c r="R51" s="28" t="s">
        <v>311</v>
      </c>
      <c r="S51" s="56">
        <v>24.5</v>
      </c>
      <c r="T51" s="56">
        <v>153.4</v>
      </c>
      <c r="U51" s="56">
        <v>25.6</v>
      </c>
      <c r="V51" s="56">
        <v>169.2</v>
      </c>
    </row>
    <row r="52" spans="2:22" x14ac:dyDescent="0.25">
      <c r="L52" s="165"/>
      <c r="M52" s="28" t="s">
        <v>317</v>
      </c>
      <c r="N52" s="26">
        <v>0.15565517241379309</v>
      </c>
      <c r="O52" s="26">
        <v>0.15089874344959711</v>
      </c>
      <c r="Q52" s="165"/>
      <c r="R52" s="28" t="s">
        <v>317</v>
      </c>
      <c r="S52" s="57">
        <v>2257</v>
      </c>
      <c r="T52" s="57">
        <v>14500</v>
      </c>
      <c r="U52" s="57">
        <v>2869</v>
      </c>
      <c r="V52" s="57">
        <v>18273</v>
      </c>
    </row>
    <row r="53" spans="2:22" x14ac:dyDescent="0.25">
      <c r="L53" s="165"/>
      <c r="M53" s="28" t="s">
        <v>316</v>
      </c>
      <c r="N53" s="26">
        <v>0.14293907138924572</v>
      </c>
      <c r="O53" s="26">
        <v>0.14382806391467351</v>
      </c>
      <c r="Q53" s="165"/>
      <c r="R53" s="28" t="s">
        <v>287</v>
      </c>
      <c r="S53" s="56">
        <v>1938.3</v>
      </c>
      <c r="T53" s="57">
        <v>13743</v>
      </c>
      <c r="U53" s="58"/>
      <c r="V53" s="55">
        <v>16060.583000000013</v>
      </c>
    </row>
    <row r="54" spans="2:22" x14ac:dyDescent="0.25">
      <c r="L54" s="165"/>
      <c r="M54" s="28" t="s">
        <v>312</v>
      </c>
      <c r="N54" s="26">
        <v>0.21647058823529414</v>
      </c>
      <c r="O54" s="26">
        <v>0.14376321353065541</v>
      </c>
      <c r="Q54" s="165"/>
      <c r="R54" s="28" t="s">
        <v>304</v>
      </c>
      <c r="S54" s="56">
        <v>567.79999999999995</v>
      </c>
      <c r="T54" s="56">
        <v>3854.2</v>
      </c>
      <c r="U54" s="58"/>
      <c r="V54" s="58"/>
    </row>
    <row r="55" spans="2:22" x14ac:dyDescent="0.25">
      <c r="L55" s="165"/>
      <c r="M55" s="28" t="s">
        <v>298</v>
      </c>
      <c r="N55" s="26">
        <v>8.3265051309063962E-2</v>
      </c>
      <c r="O55" s="26">
        <v>0.13489367526472307</v>
      </c>
      <c r="Q55" s="165"/>
      <c r="R55" s="28" t="s">
        <v>298</v>
      </c>
      <c r="S55" s="56">
        <v>640.20000000000005</v>
      </c>
      <c r="T55" s="56">
        <v>7688.7</v>
      </c>
      <c r="U55" s="56">
        <v>1284.2</v>
      </c>
      <c r="V55" s="56">
        <v>8186.3</v>
      </c>
    </row>
    <row r="56" spans="2:22" x14ac:dyDescent="0.25">
      <c r="L56" s="165"/>
      <c r="M56" s="28" t="s">
        <v>301</v>
      </c>
      <c r="N56" s="26">
        <v>0.11170508192168842</v>
      </c>
      <c r="O56" s="26">
        <v>0.11789131612204369</v>
      </c>
      <c r="Q56" s="165"/>
      <c r="R56" s="28" t="s">
        <v>288</v>
      </c>
      <c r="S56" s="56">
        <v>225.9</v>
      </c>
      <c r="T56" s="57">
        <v>984</v>
      </c>
      <c r="U56" s="56">
        <v>288.3</v>
      </c>
      <c r="V56" s="56">
        <v>1388.7</v>
      </c>
    </row>
    <row r="57" spans="2:22" x14ac:dyDescent="0.25">
      <c r="L57" s="165"/>
      <c r="M57" s="28" t="s">
        <v>319</v>
      </c>
      <c r="N57" s="26">
        <v>6.3111192635307872E-2</v>
      </c>
      <c r="O57" s="26">
        <v>0.10030864197530864</v>
      </c>
      <c r="Q57" s="165"/>
      <c r="R57" s="28" t="s">
        <v>306</v>
      </c>
      <c r="S57" s="57">
        <v>106</v>
      </c>
      <c r="T57" s="57">
        <v>521</v>
      </c>
      <c r="U57" s="56">
        <v>131.9</v>
      </c>
      <c r="V57" s="56">
        <v>728.5</v>
      </c>
    </row>
    <row r="58" spans="2:22" x14ac:dyDescent="0.25">
      <c r="L58" s="165"/>
      <c r="M58" s="28" t="s">
        <v>305</v>
      </c>
      <c r="N58" s="26">
        <v>8.7298043354713001E-2</v>
      </c>
      <c r="O58" s="26">
        <v>7.8633945426463014E-2</v>
      </c>
      <c r="Q58" s="165"/>
      <c r="R58" s="28" t="s">
        <v>313</v>
      </c>
      <c r="S58" s="57">
        <v>4332</v>
      </c>
      <c r="T58" s="57">
        <v>24496</v>
      </c>
      <c r="U58" s="58"/>
      <c r="V58" s="58"/>
    </row>
    <row r="59" spans="2:22" x14ac:dyDescent="0.25">
      <c r="B59" s="164" t="s">
        <v>437</v>
      </c>
      <c r="C59" s="164"/>
      <c r="D59" s="164"/>
      <c r="E59" s="164"/>
      <c r="F59" s="164"/>
      <c r="G59" s="164"/>
      <c r="H59" s="164"/>
      <c r="I59" s="164"/>
      <c r="J59" s="164"/>
      <c r="Q59" s="165"/>
      <c r="R59" s="28" t="s">
        <v>308</v>
      </c>
      <c r="S59" s="56">
        <v>706.9</v>
      </c>
      <c r="T59" s="57">
        <v>4660</v>
      </c>
      <c r="U59" s="58"/>
      <c r="V59" s="58"/>
    </row>
    <row r="60" spans="2:22" x14ac:dyDescent="0.25">
      <c r="L60" s="165" t="s">
        <v>135</v>
      </c>
      <c r="M60" s="28" t="s">
        <v>303</v>
      </c>
      <c r="N60" s="26">
        <v>0.16614578082467993</v>
      </c>
      <c r="O60" s="26">
        <v>0.18857358585540804</v>
      </c>
      <c r="Q60" s="8"/>
      <c r="R60" s="8"/>
      <c r="S60" s="8"/>
      <c r="U60" s="8"/>
    </row>
    <row r="61" spans="2:22" x14ac:dyDescent="0.25">
      <c r="L61" s="165"/>
      <c r="M61" s="28" t="s">
        <v>306</v>
      </c>
      <c r="N61" s="26">
        <v>0.1742973307406753</v>
      </c>
      <c r="O61" s="26">
        <v>0.16222855889449442</v>
      </c>
      <c r="Q61" s="165" t="s">
        <v>559</v>
      </c>
      <c r="R61" s="28" t="s">
        <v>286</v>
      </c>
      <c r="S61" s="56">
        <v>1262.9000000000001</v>
      </c>
      <c r="T61" s="56">
        <v>13802.1</v>
      </c>
      <c r="U61" s="56">
        <v>1948.5</v>
      </c>
      <c r="V61" s="56">
        <v>16608.900000000001</v>
      </c>
    </row>
    <row r="62" spans="2:22" x14ac:dyDescent="0.25">
      <c r="L62" s="165"/>
      <c r="M62" s="28" t="s">
        <v>314</v>
      </c>
      <c r="N62" s="26">
        <v>0.15970062888282685</v>
      </c>
      <c r="O62" s="26">
        <v>0.15953675254077052</v>
      </c>
      <c r="Q62" s="165"/>
      <c r="R62" s="28" t="s">
        <v>314</v>
      </c>
      <c r="S62" s="56">
        <v>2511.5</v>
      </c>
      <c r="T62" s="56">
        <v>15726.3</v>
      </c>
      <c r="U62" s="58"/>
      <c r="V62" s="58"/>
    </row>
    <row r="63" spans="2:22" x14ac:dyDescent="0.25">
      <c r="L63" s="165"/>
      <c r="M63" s="28" t="s">
        <v>284</v>
      </c>
      <c r="N63" s="26">
        <v>0.15102646716485887</v>
      </c>
      <c r="O63" s="26">
        <v>0.14162998322506559</v>
      </c>
      <c r="Q63" s="165"/>
      <c r="R63" s="28" t="s">
        <v>302</v>
      </c>
      <c r="S63" s="56">
        <v>213.1</v>
      </c>
      <c r="T63" s="56">
        <v>2132.1</v>
      </c>
      <c r="U63" s="56">
        <v>371.5</v>
      </c>
      <c r="V63" s="56">
        <v>3809.3</v>
      </c>
    </row>
    <row r="64" spans="2:22" x14ac:dyDescent="0.25">
      <c r="L64" s="165"/>
      <c r="M64" s="28" t="s">
        <v>308</v>
      </c>
      <c r="N64" s="26">
        <v>0.11286930600077588</v>
      </c>
      <c r="O64" s="26">
        <v>0.12286045926044206</v>
      </c>
      <c r="Q64" s="165"/>
      <c r="R64" s="28" t="s">
        <v>303</v>
      </c>
      <c r="S64" s="56">
        <v>329.6</v>
      </c>
      <c r="T64" s="56">
        <v>1983.8</v>
      </c>
      <c r="U64" s="56">
        <v>598.9</v>
      </c>
      <c r="V64" s="56">
        <v>3316.5</v>
      </c>
    </row>
    <row r="65" spans="2:22" x14ac:dyDescent="0.25">
      <c r="L65" s="165"/>
      <c r="M65" s="28" t="s">
        <v>304</v>
      </c>
      <c r="N65" s="26">
        <v>8.9345063538611921E-2</v>
      </c>
      <c r="O65" s="26">
        <v>0.12034845978263146</v>
      </c>
      <c r="Q65" s="165"/>
      <c r="R65" s="28" t="s">
        <v>312</v>
      </c>
      <c r="S65" s="56">
        <v>81.900000000000006</v>
      </c>
      <c r="T65" s="56">
        <v>810.9</v>
      </c>
      <c r="U65" s="58"/>
      <c r="V65" s="58"/>
    </row>
    <row r="66" spans="2:22" x14ac:dyDescent="0.25">
      <c r="L66" s="165"/>
      <c r="M66" s="28" t="s">
        <v>286</v>
      </c>
      <c r="N66" s="26">
        <v>9.150056875403019E-2</v>
      </c>
      <c r="O66" s="26">
        <v>0.11953254041203341</v>
      </c>
      <c r="Q66" s="165"/>
      <c r="R66" s="28" t="s">
        <v>284</v>
      </c>
      <c r="S66" s="56">
        <v>895.3</v>
      </c>
      <c r="T66" s="56">
        <v>5928.1</v>
      </c>
      <c r="U66" s="56">
        <v>1476.2</v>
      </c>
      <c r="V66" s="57">
        <v>9975</v>
      </c>
    </row>
    <row r="67" spans="2:22" x14ac:dyDescent="0.25">
      <c r="L67" s="165"/>
      <c r="M67" s="28" t="s">
        <v>298</v>
      </c>
      <c r="N67" s="26">
        <v>0.14839934888768314</v>
      </c>
      <c r="O67" s="26">
        <v>0.11008215671164169</v>
      </c>
      <c r="Q67" s="165"/>
      <c r="R67" s="28" t="s">
        <v>315</v>
      </c>
      <c r="S67" s="56">
        <v>694.2</v>
      </c>
      <c r="T67" s="56">
        <v>7572.4</v>
      </c>
      <c r="U67" s="56">
        <v>838.9</v>
      </c>
      <c r="V67" s="56">
        <v>10294.5</v>
      </c>
    </row>
    <row r="68" spans="2:22" x14ac:dyDescent="0.25">
      <c r="L68" s="165"/>
      <c r="M68" s="28" t="s">
        <v>285</v>
      </c>
      <c r="N68" s="26">
        <v>0.11133623245700733</v>
      </c>
      <c r="O68" s="26">
        <v>0.10624309392265192</v>
      </c>
      <c r="Q68" s="165"/>
      <c r="R68" s="28" t="s">
        <v>300</v>
      </c>
      <c r="S68" s="56">
        <v>87.4</v>
      </c>
      <c r="T68" s="56">
        <v>784.8</v>
      </c>
      <c r="U68" s="56">
        <v>159.5</v>
      </c>
      <c r="V68" s="56">
        <v>1445.3</v>
      </c>
    </row>
    <row r="69" spans="2:22" x14ac:dyDescent="0.25">
      <c r="L69" s="165"/>
      <c r="M69" s="28" t="s">
        <v>302</v>
      </c>
      <c r="N69" s="26">
        <v>9.9948407673186065E-2</v>
      </c>
      <c r="O69" s="26">
        <v>0.10061418864789484</v>
      </c>
      <c r="Q69" s="165"/>
      <c r="R69" s="28" t="s">
        <v>310</v>
      </c>
      <c r="S69" s="57">
        <v>636</v>
      </c>
      <c r="T69" s="57">
        <v>6480</v>
      </c>
      <c r="U69" s="57">
        <v>780</v>
      </c>
      <c r="V69" s="57">
        <v>7530</v>
      </c>
    </row>
    <row r="70" spans="2:22" x14ac:dyDescent="0.25">
      <c r="L70" s="165"/>
      <c r="M70" s="28" t="s">
        <v>313</v>
      </c>
      <c r="N70" s="26">
        <v>0.10370717972782731</v>
      </c>
      <c r="O70" s="26">
        <v>9.9349240780911063E-2</v>
      </c>
      <c r="Q70" s="165"/>
      <c r="R70" s="28" t="s">
        <v>309</v>
      </c>
      <c r="S70" s="58"/>
      <c r="T70" s="57">
        <v>83478</v>
      </c>
      <c r="U70" s="58"/>
      <c r="V70" s="58"/>
    </row>
    <row r="71" spans="2:22" x14ac:dyDescent="0.25">
      <c r="L71" s="165"/>
      <c r="M71" s="28" t="s">
        <v>300</v>
      </c>
      <c r="N71" s="26">
        <v>0.11136595310907239</v>
      </c>
      <c r="O71" s="26">
        <v>9.8959520012151594E-2</v>
      </c>
      <c r="Q71" s="165"/>
      <c r="R71" s="28" t="s">
        <v>316</v>
      </c>
      <c r="S71" s="57">
        <v>7341</v>
      </c>
      <c r="T71" s="57">
        <v>93287</v>
      </c>
      <c r="U71" s="58"/>
      <c r="V71" s="58"/>
    </row>
    <row r="72" spans="2:22" x14ac:dyDescent="0.25">
      <c r="L72" s="165"/>
      <c r="M72" s="28" t="s">
        <v>311</v>
      </c>
      <c r="N72" s="26">
        <v>8.0328617069831132E-2</v>
      </c>
      <c r="O72" s="26">
        <v>9.7898599066044034E-2</v>
      </c>
      <c r="Q72" s="165"/>
      <c r="R72" s="28" t="s">
        <v>305</v>
      </c>
      <c r="S72" s="57">
        <v>599</v>
      </c>
      <c r="T72" s="56">
        <v>7244.4</v>
      </c>
      <c r="U72" s="56">
        <v>567.4</v>
      </c>
      <c r="V72" s="56">
        <v>7645.6</v>
      </c>
    </row>
    <row r="73" spans="2:22" x14ac:dyDescent="0.25">
      <c r="L73" s="165"/>
      <c r="M73" s="28" t="s">
        <v>310</v>
      </c>
      <c r="N73" s="26">
        <v>9.8148148148148151E-2</v>
      </c>
      <c r="O73" s="26">
        <v>9.6444626072742137E-2</v>
      </c>
      <c r="Q73" s="165"/>
      <c r="R73" s="28" t="s">
        <v>285</v>
      </c>
      <c r="S73" s="56">
        <v>450.6</v>
      </c>
      <c r="T73" s="56">
        <v>4047.2</v>
      </c>
      <c r="U73" s="57">
        <v>673</v>
      </c>
      <c r="V73" s="57">
        <v>5471</v>
      </c>
    </row>
    <row r="74" spans="2:22" x14ac:dyDescent="0.25">
      <c r="L74" s="165"/>
      <c r="M74" s="28" t="s">
        <v>317</v>
      </c>
      <c r="N74" s="26">
        <v>0.11510512963838844</v>
      </c>
      <c r="O74" s="26">
        <v>9.5998497088108203E-2</v>
      </c>
      <c r="Q74" s="165"/>
      <c r="R74" s="28" t="s">
        <v>319</v>
      </c>
      <c r="S74" s="56">
        <v>527.20000000000005</v>
      </c>
      <c r="T74" s="56">
        <v>8049.4</v>
      </c>
      <c r="U74" s="56">
        <v>720.6</v>
      </c>
      <c r="V74" s="56">
        <v>10459.700000000001</v>
      </c>
    </row>
    <row r="75" spans="2:22" x14ac:dyDescent="0.25">
      <c r="L75" s="165"/>
      <c r="M75" s="28" t="s">
        <v>299</v>
      </c>
      <c r="N75" s="26">
        <v>0.108703829082976</v>
      </c>
      <c r="O75" s="26">
        <v>9.400206198071441E-2</v>
      </c>
      <c r="Q75" s="165"/>
      <c r="R75" s="28" t="s">
        <v>307</v>
      </c>
      <c r="S75" s="56">
        <v>7183.3</v>
      </c>
      <c r="T75" s="56">
        <v>78000.600000000006</v>
      </c>
      <c r="U75" s="58"/>
      <c r="V75" s="58"/>
    </row>
    <row r="76" spans="2:22" x14ac:dyDescent="0.25">
      <c r="L76" s="165"/>
      <c r="M76" s="28" t="s">
        <v>307</v>
      </c>
      <c r="N76" s="26">
        <v>9.209288133681022E-2</v>
      </c>
      <c r="O76" s="26">
        <v>9.176355038462336E-2</v>
      </c>
      <c r="Q76" s="165"/>
      <c r="R76" s="28" t="s">
        <v>299</v>
      </c>
      <c r="S76" s="56">
        <v>144.5</v>
      </c>
      <c r="T76" s="56">
        <v>1329.3</v>
      </c>
      <c r="U76" s="58"/>
      <c r="V76" s="58"/>
    </row>
    <row r="77" spans="2:22" x14ac:dyDescent="0.25">
      <c r="B77" s="157" t="s">
        <v>250</v>
      </c>
      <c r="C77" s="157"/>
      <c r="D77" s="157"/>
      <c r="E77" s="157"/>
      <c r="F77" s="157"/>
      <c r="G77" s="157"/>
      <c r="H77" s="157"/>
      <c r="I77" s="157"/>
      <c r="J77" s="157"/>
      <c r="L77" s="165"/>
      <c r="M77" s="28" t="s">
        <v>288</v>
      </c>
      <c r="N77" s="26">
        <v>8.9916066432525754E-2</v>
      </c>
      <c r="O77" s="26">
        <v>8.7733477011494268E-2</v>
      </c>
      <c r="Q77" s="165"/>
      <c r="R77" s="28" t="s">
        <v>301</v>
      </c>
      <c r="S77" s="56">
        <v>167.4</v>
      </c>
      <c r="T77" s="56">
        <v>2507.1999999999998</v>
      </c>
      <c r="U77" s="58"/>
      <c r="V77" s="58"/>
    </row>
    <row r="78" spans="2:22" x14ac:dyDescent="0.25">
      <c r="B78" s="157"/>
      <c r="C78" s="157"/>
      <c r="D78" s="157"/>
      <c r="E78" s="157"/>
      <c r="F78" s="157"/>
      <c r="G78" s="157"/>
      <c r="H78" s="157"/>
      <c r="I78" s="157"/>
      <c r="J78" s="157"/>
      <c r="L78" s="165"/>
      <c r="M78" s="28" t="s">
        <v>305</v>
      </c>
      <c r="N78" s="26">
        <v>8.2684556346971458E-2</v>
      </c>
      <c r="O78" s="26">
        <v>8.1790991737984542E-2</v>
      </c>
      <c r="Q78" s="165"/>
      <c r="R78" s="28" t="s">
        <v>318</v>
      </c>
      <c r="S78" s="58"/>
      <c r="T78" s="58"/>
      <c r="U78" s="58"/>
      <c r="V78" s="58"/>
    </row>
    <row r="79" spans="2:22" x14ac:dyDescent="0.25">
      <c r="L79" s="165"/>
      <c r="M79" s="28" t="s">
        <v>316</v>
      </c>
      <c r="N79" s="26">
        <v>7.8692636701791246E-2</v>
      </c>
      <c r="O79" s="26">
        <v>7.88784179645554E-2</v>
      </c>
      <c r="Q79" s="165"/>
      <c r="R79" s="28" t="s">
        <v>311</v>
      </c>
      <c r="S79" s="56">
        <v>35.200000000000003</v>
      </c>
      <c r="T79" s="56">
        <v>438.2</v>
      </c>
      <c r="U79" s="56">
        <v>58.6</v>
      </c>
      <c r="V79" s="56">
        <v>677.9</v>
      </c>
    </row>
    <row r="80" spans="2:22" x14ac:dyDescent="0.25">
      <c r="L80" s="165"/>
      <c r="M80" s="28" t="s">
        <v>301</v>
      </c>
      <c r="N80" s="26">
        <v>6.6767708998085526E-2</v>
      </c>
      <c r="O80" s="26">
        <v>7.0603878835052203E-2</v>
      </c>
      <c r="Q80" s="165"/>
      <c r="R80" s="28" t="s">
        <v>317</v>
      </c>
      <c r="S80" s="57">
        <v>2677</v>
      </c>
      <c r="T80" s="57">
        <v>23257</v>
      </c>
      <c r="U80" s="57">
        <v>3369</v>
      </c>
      <c r="V80" s="57">
        <v>31272</v>
      </c>
    </row>
    <row r="81" spans="12:22" x14ac:dyDescent="0.25">
      <c r="L81" s="165"/>
      <c r="M81" s="28" t="s">
        <v>312</v>
      </c>
      <c r="N81" s="26">
        <v>0.10099889012208658</v>
      </c>
      <c r="O81" s="26">
        <v>6.8013190436933227E-2</v>
      </c>
      <c r="Q81" s="165"/>
      <c r="R81" s="28" t="s">
        <v>287</v>
      </c>
      <c r="S81" s="56">
        <v>1176.4000000000001</v>
      </c>
      <c r="T81" s="56">
        <v>28396.1</v>
      </c>
      <c r="U81" s="58"/>
      <c r="V81" s="55">
        <v>37245.524999999994</v>
      </c>
    </row>
    <row r="82" spans="12:22" x14ac:dyDescent="0.25">
      <c r="L82" s="165"/>
      <c r="M82" s="28" t="s">
        <v>315</v>
      </c>
      <c r="N82" s="26">
        <v>9.167503037346153E-2</v>
      </c>
      <c r="O82" s="26">
        <v>6.7365528286606066E-2</v>
      </c>
      <c r="Q82" s="165"/>
      <c r="R82" s="28" t="s">
        <v>304</v>
      </c>
      <c r="S82" s="56">
        <v>822.6</v>
      </c>
      <c r="T82" s="57">
        <v>9207</v>
      </c>
      <c r="U82" s="58"/>
      <c r="V82" s="58"/>
    </row>
    <row r="83" spans="12:22" x14ac:dyDescent="0.25">
      <c r="L83" s="165"/>
      <c r="M83" s="28" t="s">
        <v>319</v>
      </c>
      <c r="N83" s="26">
        <v>6.549556488682387E-2</v>
      </c>
      <c r="O83" s="26">
        <v>6.518876658779961E-2</v>
      </c>
      <c r="Q83" s="165"/>
      <c r="R83" s="28" t="s">
        <v>298</v>
      </c>
      <c r="S83" s="56">
        <v>765.8</v>
      </c>
      <c r="T83" s="56">
        <v>5160.3999999999996</v>
      </c>
      <c r="U83" s="56">
        <v>1776.1</v>
      </c>
      <c r="V83" s="56">
        <v>18230.7</v>
      </c>
    </row>
    <row r="84" spans="12:22" x14ac:dyDescent="0.25">
      <c r="L84" s="165"/>
      <c r="M84" s="28" t="s">
        <v>287</v>
      </c>
      <c r="N84" s="26">
        <v>4.1428224298407181E-2</v>
      </c>
      <c r="O84" s="26">
        <v>4.8843036282641278E-2</v>
      </c>
      <c r="Q84" s="165"/>
      <c r="R84" s="28" t="s">
        <v>288</v>
      </c>
      <c r="S84" s="56">
        <v>302.10000000000002</v>
      </c>
      <c r="T84" s="56">
        <v>3359.8</v>
      </c>
      <c r="U84" s="56">
        <v>444.1</v>
      </c>
      <c r="V84" s="56">
        <v>5125.1000000000004</v>
      </c>
    </row>
    <row r="85" spans="12:22" x14ac:dyDescent="0.25">
      <c r="L85" s="165"/>
      <c r="M85" s="28" t="s">
        <v>309</v>
      </c>
      <c r="N85" s="26"/>
      <c r="O85" s="26"/>
      <c r="Q85" s="165"/>
      <c r="R85" s="28" t="s">
        <v>306</v>
      </c>
      <c r="S85" s="56">
        <v>295.8</v>
      </c>
      <c r="T85" s="56">
        <v>1697.1</v>
      </c>
      <c r="U85" s="56">
        <v>396.8</v>
      </c>
      <c r="V85" s="56">
        <v>2303.6999999999998</v>
      </c>
    </row>
    <row r="86" spans="12:22" x14ac:dyDescent="0.25">
      <c r="Q86" s="165"/>
      <c r="R86" s="28" t="s">
        <v>313</v>
      </c>
      <c r="S86" s="57">
        <v>5304</v>
      </c>
      <c r="T86" s="57">
        <v>51144</v>
      </c>
      <c r="U86" s="58"/>
      <c r="V86" s="58"/>
    </row>
    <row r="87" spans="12:22" x14ac:dyDescent="0.25">
      <c r="L87" s="165" t="s">
        <v>133</v>
      </c>
      <c r="M87" s="28" t="s">
        <v>303</v>
      </c>
      <c r="N87" s="26">
        <v>8.4507042253521125E-2</v>
      </c>
      <c r="O87" s="26">
        <v>0.14361208974596701</v>
      </c>
      <c r="Q87" s="165"/>
      <c r="R87" s="28" t="s">
        <v>308</v>
      </c>
      <c r="S87" s="56">
        <v>1658.4</v>
      </c>
      <c r="T87" s="56">
        <v>14693.1</v>
      </c>
      <c r="U87" s="58"/>
      <c r="V87" s="58"/>
    </row>
    <row r="88" spans="12:22" x14ac:dyDescent="0.25">
      <c r="L88" s="165"/>
      <c r="M88" s="28" t="s">
        <v>298</v>
      </c>
      <c r="N88" s="26">
        <v>0.14377166301195443</v>
      </c>
      <c r="O88" s="26">
        <v>0.14352851862228527</v>
      </c>
      <c r="Q88" s="8"/>
      <c r="R88" s="8"/>
      <c r="S88" s="8"/>
      <c r="U88" s="8"/>
    </row>
    <row r="89" spans="12:22" x14ac:dyDescent="0.25">
      <c r="L89" s="165"/>
      <c r="M89" s="28" t="s">
        <v>314</v>
      </c>
      <c r="N89" s="26">
        <v>0.13322123234187547</v>
      </c>
      <c r="O89" s="26">
        <v>0.11754470178807153</v>
      </c>
      <c r="Q89" s="165" t="s">
        <v>133</v>
      </c>
      <c r="R89" s="28" t="s">
        <v>286</v>
      </c>
      <c r="S89" s="56">
        <v>2026.6</v>
      </c>
      <c r="T89" s="56">
        <v>19202.2</v>
      </c>
      <c r="U89" s="56">
        <v>3236.8</v>
      </c>
      <c r="V89" s="56">
        <v>29908.799999999999</v>
      </c>
    </row>
    <row r="90" spans="12:22" x14ac:dyDescent="0.25">
      <c r="L90" s="165"/>
      <c r="M90" s="28" t="s">
        <v>310</v>
      </c>
      <c r="N90" s="26">
        <v>0.12003117692907249</v>
      </c>
      <c r="O90" s="26">
        <v>0.11659871869539895</v>
      </c>
      <c r="Q90" s="165"/>
      <c r="R90" s="28" t="s">
        <v>314</v>
      </c>
      <c r="S90" s="56">
        <v>3002.7</v>
      </c>
      <c r="T90" s="56">
        <v>22539.200000000001</v>
      </c>
      <c r="U90" s="58"/>
      <c r="V90" s="58"/>
    </row>
    <row r="91" spans="12:22" x14ac:dyDescent="0.25">
      <c r="L91" s="165"/>
      <c r="M91" s="28" t="s">
        <v>286</v>
      </c>
      <c r="N91" s="26">
        <v>0.10553999020945516</v>
      </c>
      <c r="O91" s="26">
        <v>0.11613984966689865</v>
      </c>
      <c r="Q91" s="165"/>
      <c r="R91" s="28" t="s">
        <v>302</v>
      </c>
      <c r="S91" s="56">
        <v>304.7</v>
      </c>
      <c r="T91" s="56">
        <v>2922.6</v>
      </c>
      <c r="U91" s="56">
        <v>464.3</v>
      </c>
      <c r="V91" s="56">
        <v>6284.1</v>
      </c>
    </row>
    <row r="92" spans="12:22" x14ac:dyDescent="0.25">
      <c r="L92" s="165"/>
      <c r="M92" s="28" t="s">
        <v>285</v>
      </c>
      <c r="N92" s="26">
        <v>0.11416113976909852</v>
      </c>
      <c r="O92" s="26">
        <v>0.11342037731592454</v>
      </c>
      <c r="Q92" s="165"/>
      <c r="R92" s="28" t="s">
        <v>303</v>
      </c>
      <c r="S92" s="56">
        <v>185.4</v>
      </c>
      <c r="T92" s="56">
        <v>2193.9</v>
      </c>
      <c r="U92" s="56">
        <v>309.60000000000002</v>
      </c>
      <c r="V92" s="56">
        <v>2648.5</v>
      </c>
    </row>
    <row r="93" spans="12:22" x14ac:dyDescent="0.25">
      <c r="L93" s="165"/>
      <c r="M93" s="28" t="s">
        <v>308</v>
      </c>
      <c r="N93" s="26">
        <v>0.10904748574028066</v>
      </c>
      <c r="O93" s="26">
        <v>0.10890525145873854</v>
      </c>
      <c r="Q93" s="165"/>
      <c r="R93" s="28" t="s">
        <v>312</v>
      </c>
      <c r="S93" s="56">
        <v>58.3</v>
      </c>
      <c r="T93" s="56">
        <v>683.9</v>
      </c>
      <c r="U93" s="58"/>
      <c r="V93" s="58"/>
    </row>
    <row r="94" spans="12:22" x14ac:dyDescent="0.25">
      <c r="L94" s="165"/>
      <c r="M94" s="28" t="s">
        <v>284</v>
      </c>
      <c r="N94" s="26">
        <v>0.12914679322547432</v>
      </c>
      <c r="O94" s="26">
        <v>0.10831746319639672</v>
      </c>
      <c r="Q94" s="165"/>
      <c r="R94" s="28" t="s">
        <v>284</v>
      </c>
      <c r="S94" s="56">
        <v>1091.2</v>
      </c>
      <c r="T94" s="56">
        <v>8449.2999999999993</v>
      </c>
      <c r="U94" s="56">
        <v>1680.9</v>
      </c>
      <c r="V94" s="57">
        <v>15069</v>
      </c>
    </row>
    <row r="95" spans="12:22" x14ac:dyDescent="0.25">
      <c r="L95" s="165"/>
      <c r="M95" s="28" t="s">
        <v>306</v>
      </c>
      <c r="N95" s="26">
        <v>0.13022222222222224</v>
      </c>
      <c r="O95" s="26">
        <v>0.10507616131836565</v>
      </c>
      <c r="Q95" s="165"/>
      <c r="R95" s="28" t="s">
        <v>315</v>
      </c>
      <c r="S95" s="57">
        <v>1422</v>
      </c>
      <c r="T95" s="57">
        <v>20749</v>
      </c>
      <c r="U95" s="56">
        <v>1809.9</v>
      </c>
      <c r="V95" s="56">
        <v>26978.2</v>
      </c>
    </row>
    <row r="96" spans="12:22" x14ac:dyDescent="0.25">
      <c r="L96" s="165"/>
      <c r="M96" s="28" t="s">
        <v>299</v>
      </c>
      <c r="N96" s="26">
        <v>0.12897060761829443</v>
      </c>
      <c r="O96" s="26">
        <v>9.8625908593049885E-2</v>
      </c>
      <c r="Q96" s="165"/>
      <c r="R96" s="28" t="s">
        <v>300</v>
      </c>
      <c r="S96" s="56">
        <v>131.1</v>
      </c>
      <c r="T96" s="56">
        <v>1063.5</v>
      </c>
      <c r="U96" s="56">
        <v>184.3</v>
      </c>
      <c r="V96" s="56">
        <v>1884.1</v>
      </c>
    </row>
    <row r="97" spans="12:22" x14ac:dyDescent="0.25">
      <c r="L97" s="165"/>
      <c r="M97" s="28" t="s">
        <v>313</v>
      </c>
      <c r="N97" s="26">
        <v>0.10959261384382661</v>
      </c>
      <c r="O97" s="26">
        <v>9.7844468901833404E-2</v>
      </c>
      <c r="Q97" s="165"/>
      <c r="R97" s="28" t="s">
        <v>310</v>
      </c>
      <c r="S97" s="57">
        <v>924</v>
      </c>
      <c r="T97" s="57">
        <v>7698</v>
      </c>
      <c r="U97" s="57">
        <v>1055</v>
      </c>
      <c r="V97" s="57">
        <v>8838</v>
      </c>
    </row>
    <row r="98" spans="12:22" x14ac:dyDescent="0.25">
      <c r="L98" s="165"/>
      <c r="M98" s="28" t="s">
        <v>300</v>
      </c>
      <c r="N98" s="26">
        <v>0.1232722143864598</v>
      </c>
      <c r="O98" s="26">
        <v>9.2237388010342147E-2</v>
      </c>
      <c r="Q98" s="165"/>
      <c r="R98" s="28" t="s">
        <v>309</v>
      </c>
      <c r="S98" s="58"/>
      <c r="T98" s="57">
        <v>94616</v>
      </c>
      <c r="U98" s="58"/>
      <c r="V98" s="58"/>
    </row>
    <row r="99" spans="12:22" x14ac:dyDescent="0.25">
      <c r="L99" s="165"/>
      <c r="M99" s="28" t="s">
        <v>304</v>
      </c>
      <c r="N99" s="26">
        <v>7.7048698717727168E-2</v>
      </c>
      <c r="O99" s="26">
        <v>8.9074782462482655E-2</v>
      </c>
      <c r="Q99" s="165"/>
      <c r="R99" s="28" t="s">
        <v>316</v>
      </c>
      <c r="S99" s="57">
        <v>9938</v>
      </c>
      <c r="T99" s="57">
        <v>128011</v>
      </c>
      <c r="U99" s="58"/>
      <c r="V99" s="58"/>
    </row>
    <row r="100" spans="12:22" x14ac:dyDescent="0.25">
      <c r="L100" s="165"/>
      <c r="M100" s="28" t="s">
        <v>307</v>
      </c>
      <c r="N100" s="26">
        <v>0.10101757061755214</v>
      </c>
      <c r="O100" s="26">
        <v>8.8061008545733413E-2</v>
      </c>
      <c r="Q100" s="165"/>
      <c r="R100" s="28" t="s">
        <v>305</v>
      </c>
      <c r="S100" s="56">
        <v>772.3</v>
      </c>
      <c r="T100" s="56">
        <v>9702.2000000000007</v>
      </c>
      <c r="U100" s="56">
        <v>758.6</v>
      </c>
      <c r="V100" s="57">
        <v>14378</v>
      </c>
    </row>
    <row r="101" spans="12:22" x14ac:dyDescent="0.25">
      <c r="L101" s="165"/>
      <c r="M101" s="28" t="s">
        <v>288</v>
      </c>
      <c r="N101" s="26">
        <v>7.0182785633344819E-2</v>
      </c>
      <c r="O101" s="26">
        <v>8.2513264704548547E-2</v>
      </c>
      <c r="Q101" s="165"/>
      <c r="R101" s="28" t="s">
        <v>285</v>
      </c>
      <c r="S101" s="56">
        <v>557.70000000000005</v>
      </c>
      <c r="T101" s="56">
        <v>4885.2</v>
      </c>
      <c r="U101" s="56">
        <v>904.6</v>
      </c>
      <c r="V101" s="56">
        <v>7184.1</v>
      </c>
    </row>
    <row r="102" spans="12:22" x14ac:dyDescent="0.25">
      <c r="L102" s="165"/>
      <c r="M102" s="28" t="s">
        <v>316</v>
      </c>
      <c r="N102" s="26">
        <v>7.7633953332135519E-2</v>
      </c>
      <c r="O102" s="26">
        <v>7.7635306307007726E-2</v>
      </c>
      <c r="Q102" s="165"/>
      <c r="R102" s="28" t="s">
        <v>319</v>
      </c>
      <c r="S102" s="57">
        <v>498</v>
      </c>
      <c r="T102" s="56">
        <v>10114.299999999999</v>
      </c>
      <c r="U102" s="56">
        <v>992.8</v>
      </c>
      <c r="V102" s="56">
        <v>14720.5</v>
      </c>
    </row>
    <row r="103" spans="12:22" x14ac:dyDescent="0.25">
      <c r="L103" s="165"/>
      <c r="M103" s="28" t="s">
        <v>301</v>
      </c>
      <c r="N103" s="26">
        <v>8.2736812843144061E-2</v>
      </c>
      <c r="O103" s="26">
        <v>7.7283372365339581E-2</v>
      </c>
      <c r="Q103" s="165"/>
      <c r="R103" s="28" t="s">
        <v>307</v>
      </c>
      <c r="S103" s="56">
        <v>7868.4</v>
      </c>
      <c r="T103" s="56">
        <v>77891.399999999994</v>
      </c>
      <c r="U103" s="58"/>
      <c r="V103" s="58"/>
    </row>
    <row r="104" spans="12:22" x14ac:dyDescent="0.25">
      <c r="L104" s="165"/>
      <c r="M104" s="28" t="s">
        <v>317</v>
      </c>
      <c r="N104" s="26">
        <v>8.3179508649070394E-2</v>
      </c>
      <c r="O104" s="26">
        <v>7.5900218073506734E-2</v>
      </c>
      <c r="Q104" s="165"/>
      <c r="R104" s="28" t="s">
        <v>299</v>
      </c>
      <c r="S104" s="56">
        <v>195.7</v>
      </c>
      <c r="T104" s="56">
        <v>1517.4</v>
      </c>
      <c r="U104" s="58"/>
      <c r="V104" s="58"/>
    </row>
    <row r="105" spans="12:22" x14ac:dyDescent="0.25">
      <c r="L105" s="165"/>
      <c r="M105" s="28" t="s">
        <v>302</v>
      </c>
      <c r="N105" s="26">
        <v>0.1042564839526449</v>
      </c>
      <c r="O105" s="26">
        <v>7.4540829809725165E-2</v>
      </c>
      <c r="Q105" s="165"/>
      <c r="R105" s="28" t="s">
        <v>301</v>
      </c>
      <c r="S105" s="56">
        <v>238.1</v>
      </c>
      <c r="T105" s="56">
        <v>2877.8</v>
      </c>
      <c r="U105" s="58"/>
      <c r="V105" s="58"/>
    </row>
    <row r="106" spans="12:22" x14ac:dyDescent="0.25">
      <c r="L106" s="165"/>
      <c r="M106" s="28" t="s">
        <v>311</v>
      </c>
      <c r="N106" s="26">
        <v>6.5418549601893694E-2</v>
      </c>
      <c r="O106" s="26">
        <v>7.4333527923720583E-2</v>
      </c>
      <c r="Q106" s="165"/>
      <c r="R106" s="28" t="s">
        <v>318</v>
      </c>
      <c r="S106" s="58"/>
      <c r="T106" s="58"/>
      <c r="U106" s="58"/>
      <c r="V106" s="58"/>
    </row>
    <row r="107" spans="12:22" x14ac:dyDescent="0.25">
      <c r="L107" s="165"/>
      <c r="M107" s="28" t="s">
        <v>319</v>
      </c>
      <c r="N107" s="26">
        <v>4.9237218591499168E-2</v>
      </c>
      <c r="O107" s="26">
        <v>7.3653568397385308E-2</v>
      </c>
      <c r="Q107" s="165"/>
      <c r="R107" s="28" t="s">
        <v>311</v>
      </c>
      <c r="S107" s="56">
        <v>30.4</v>
      </c>
      <c r="T107" s="56">
        <v>464.7</v>
      </c>
      <c r="U107" s="56">
        <v>54.4</v>
      </c>
      <c r="V107" s="56">
        <v>800.4</v>
      </c>
    </row>
    <row r="108" spans="12:22" x14ac:dyDescent="0.25">
      <c r="L108" s="165"/>
      <c r="M108" s="28" t="s">
        <v>305</v>
      </c>
      <c r="N108" s="26">
        <v>7.9600502978705856E-2</v>
      </c>
      <c r="O108" s="26">
        <v>6.2986370483941428E-2</v>
      </c>
      <c r="Q108" s="165"/>
      <c r="R108" s="28" t="s">
        <v>317</v>
      </c>
      <c r="S108" s="57">
        <v>4371</v>
      </c>
      <c r="T108" s="57">
        <v>52549</v>
      </c>
      <c r="U108" s="57">
        <v>6247</v>
      </c>
      <c r="V108" s="57">
        <v>77609</v>
      </c>
    </row>
    <row r="109" spans="12:22" x14ac:dyDescent="0.25">
      <c r="L109" s="165"/>
      <c r="M109" s="28" t="s">
        <v>287</v>
      </c>
      <c r="N109" s="26">
        <v>6.6346252085958513E-2</v>
      </c>
      <c r="O109" s="26">
        <v>6.115401691505748E-2</v>
      </c>
      <c r="Q109" s="165"/>
      <c r="R109" s="28" t="s">
        <v>287</v>
      </c>
      <c r="S109" s="56">
        <v>1558.5</v>
      </c>
      <c r="T109" s="56">
        <v>23490.400000000001</v>
      </c>
      <c r="U109" s="58"/>
      <c r="V109" s="55">
        <v>35812.388000000006</v>
      </c>
    </row>
    <row r="110" spans="12:22" x14ac:dyDescent="0.25">
      <c r="L110" s="165"/>
      <c r="M110" s="28" t="s">
        <v>315</v>
      </c>
      <c r="N110" s="26">
        <v>6.853342329750832E-2</v>
      </c>
      <c r="O110" s="26">
        <v>6.0518481250165498E-2</v>
      </c>
      <c r="Q110" s="165"/>
      <c r="R110" s="28" t="s">
        <v>304</v>
      </c>
      <c r="S110" s="56">
        <v>891.7</v>
      </c>
      <c r="T110" s="56">
        <v>11573.2</v>
      </c>
      <c r="U110" s="58"/>
      <c r="V110" s="58"/>
    </row>
    <row r="111" spans="12:22" x14ac:dyDescent="0.25">
      <c r="L111" s="165"/>
      <c r="M111" s="28" t="s">
        <v>312</v>
      </c>
      <c r="N111" s="26">
        <v>8.5246381049861084E-2</v>
      </c>
      <c r="O111" s="26">
        <v>4.9550313931783475E-2</v>
      </c>
      <c r="Q111" s="165"/>
      <c r="R111" s="28" t="s">
        <v>298</v>
      </c>
      <c r="S111" s="57">
        <v>813</v>
      </c>
      <c r="T111" s="56">
        <v>5654.8</v>
      </c>
      <c r="U111" s="56">
        <v>2076.1</v>
      </c>
      <c r="V111" s="56">
        <v>11523.9</v>
      </c>
    </row>
    <row r="112" spans="12:22" x14ac:dyDescent="0.25">
      <c r="L112" s="165"/>
      <c r="M112" s="28" t="s">
        <v>309</v>
      </c>
      <c r="N112" s="26"/>
      <c r="O112" s="26"/>
      <c r="Q112" s="165"/>
      <c r="R112" s="28" t="s">
        <v>288</v>
      </c>
      <c r="S112" s="56">
        <v>284.89999999999998</v>
      </c>
      <c r="T112" s="56">
        <v>4059.4</v>
      </c>
      <c r="U112" s="56">
        <v>404.2</v>
      </c>
      <c r="V112" s="56">
        <v>5017.6000000000004</v>
      </c>
    </row>
    <row r="113" spans="17:22" x14ac:dyDescent="0.25">
      <c r="Q113" s="165"/>
      <c r="R113" s="28" t="s">
        <v>306</v>
      </c>
      <c r="S113" s="56">
        <v>234.4</v>
      </c>
      <c r="T113" s="57">
        <v>1800</v>
      </c>
      <c r="U113" s="56">
        <v>308.60000000000002</v>
      </c>
      <c r="V113" s="56">
        <v>2735.9</v>
      </c>
    </row>
    <row r="114" spans="17:22" x14ac:dyDescent="0.25">
      <c r="Q114" s="165"/>
      <c r="R114" s="28" t="s">
        <v>313</v>
      </c>
      <c r="S114" s="57">
        <v>6303</v>
      </c>
      <c r="T114" s="57">
        <v>57513</v>
      </c>
      <c r="U114" s="58"/>
      <c r="V114" s="58"/>
    </row>
    <row r="115" spans="17:22" x14ac:dyDescent="0.25">
      <c r="Q115" s="165"/>
      <c r="R115" s="28" t="s">
        <v>308</v>
      </c>
      <c r="S115" s="57">
        <v>2493</v>
      </c>
      <c r="T115" s="56">
        <v>22861.599999999999</v>
      </c>
      <c r="U115" s="58"/>
      <c r="V115" s="58"/>
    </row>
  </sheetData>
  <mergeCells count="22">
    <mergeCell ref="U1:V1"/>
    <mergeCell ref="S1:T1"/>
    <mergeCell ref="C2:J3"/>
    <mergeCell ref="B2:B3"/>
    <mergeCell ref="B77:J78"/>
    <mergeCell ref="B5:J5"/>
    <mergeCell ref="B23:J23"/>
    <mergeCell ref="B41:J41"/>
    <mergeCell ref="B59:J59"/>
    <mergeCell ref="N3:O4"/>
    <mergeCell ref="L6:L31"/>
    <mergeCell ref="Q5:Q31"/>
    <mergeCell ref="V2:V4"/>
    <mergeCell ref="U2:U4"/>
    <mergeCell ref="T2:T4"/>
    <mergeCell ref="S2:S4"/>
    <mergeCell ref="L87:L112"/>
    <mergeCell ref="L60:L85"/>
    <mergeCell ref="L33:L58"/>
    <mergeCell ref="Q89:Q115"/>
    <mergeCell ref="Q61:Q87"/>
    <mergeCell ref="Q33:Q59"/>
  </mergeCells>
  <hyperlinks>
    <hyperlink ref="A1" location="Obsah!A1" display="Obsah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33"/>
  <sheetViews>
    <sheetView zoomScale="70" zoomScaleNormal="70" workbookViewId="0">
      <selection activeCell="J26" sqref="J26"/>
    </sheetView>
  </sheetViews>
  <sheetFormatPr defaultRowHeight="13.5" x14ac:dyDescent="0.25"/>
  <cols>
    <col min="1" max="12" width="8.6640625" style="8"/>
    <col min="13" max="13" width="11.58203125" style="18" customWidth="1"/>
    <col min="14" max="15" width="8.6640625" style="18"/>
    <col min="16" max="16" width="9.25" style="18" customWidth="1"/>
    <col min="17" max="17" width="8.6640625" style="18"/>
    <col min="18" max="18" width="11.83203125" style="18" customWidth="1"/>
    <col min="19" max="22" width="12.08203125" style="18" customWidth="1"/>
    <col min="23" max="26" width="8.6640625" style="18"/>
    <col min="27" max="16384" width="8.6640625" style="8"/>
  </cols>
  <sheetData>
    <row r="1" spans="1:22" x14ac:dyDescent="0.25">
      <c r="A1" s="10" t="s">
        <v>86</v>
      </c>
    </row>
    <row r="2" spans="1:22" ht="14" customHeight="1" x14ac:dyDescent="0.25">
      <c r="B2" s="156" t="s">
        <v>58</v>
      </c>
      <c r="C2" s="155" t="s">
        <v>14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20"/>
      <c r="O2" s="20"/>
      <c r="S2" s="161" t="s">
        <v>297</v>
      </c>
      <c r="T2" s="161"/>
      <c r="U2" s="161">
        <v>2023</v>
      </c>
      <c r="V2" s="161"/>
    </row>
    <row r="3" spans="1:22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  <c r="S3" s="168" t="s">
        <v>464</v>
      </c>
      <c r="T3" s="168" t="s">
        <v>462</v>
      </c>
      <c r="U3" s="168" t="s">
        <v>464</v>
      </c>
      <c r="V3" s="168" t="s">
        <v>462</v>
      </c>
    </row>
    <row r="4" spans="1:22" x14ac:dyDescent="0.25">
      <c r="N4" s="154" t="s">
        <v>297</v>
      </c>
      <c r="O4" s="154">
        <v>2023</v>
      </c>
      <c r="P4" s="154" t="s">
        <v>560</v>
      </c>
      <c r="S4" s="168"/>
      <c r="T4" s="168"/>
      <c r="U4" s="168"/>
      <c r="V4" s="168"/>
    </row>
    <row r="5" spans="1:22" x14ac:dyDescent="0.25">
      <c r="N5" s="154"/>
      <c r="O5" s="154"/>
      <c r="P5" s="154"/>
      <c r="S5" s="168"/>
      <c r="T5" s="168"/>
      <c r="U5" s="168"/>
      <c r="V5" s="168"/>
    </row>
    <row r="6" spans="1:22" x14ac:dyDescent="0.25">
      <c r="L6" s="159" t="s">
        <v>463</v>
      </c>
      <c r="M6" s="28" t="s">
        <v>317</v>
      </c>
      <c r="N6" s="37">
        <v>30.793814619170163</v>
      </c>
      <c r="O6" s="37">
        <v>33.436363107755831</v>
      </c>
      <c r="P6" s="37">
        <v>6.7961289850922677</v>
      </c>
      <c r="R6" s="28" t="s">
        <v>321</v>
      </c>
      <c r="S6" s="24">
        <v>53262.93</v>
      </c>
      <c r="T6" s="24">
        <v>517114.49</v>
      </c>
      <c r="U6" s="24">
        <v>51538.95</v>
      </c>
      <c r="V6" s="24">
        <v>514375.5</v>
      </c>
    </row>
    <row r="7" spans="1:22" x14ac:dyDescent="0.25">
      <c r="L7" s="159"/>
      <c r="M7" s="28" t="s">
        <v>304</v>
      </c>
      <c r="N7" s="37">
        <v>9.8188185517300521</v>
      </c>
      <c r="O7" s="37">
        <v>21.329754872484173</v>
      </c>
      <c r="P7" s="37">
        <v>6.7961289850922677</v>
      </c>
      <c r="R7" s="28" t="s">
        <v>286</v>
      </c>
      <c r="S7" s="24">
        <v>1718.22</v>
      </c>
      <c r="T7" s="24">
        <v>9953.89</v>
      </c>
      <c r="U7" s="24">
        <v>1459.58</v>
      </c>
      <c r="V7" s="24">
        <v>9607.58</v>
      </c>
    </row>
    <row r="8" spans="1:22" x14ac:dyDescent="0.25">
      <c r="L8" s="159"/>
      <c r="M8" s="28" t="s">
        <v>314</v>
      </c>
      <c r="N8" s="37">
        <v>17.994004354893121</v>
      </c>
      <c r="O8" s="37">
        <v>18.962600681161526</v>
      </c>
      <c r="P8" s="37">
        <v>6.7961289850922677</v>
      </c>
      <c r="R8" s="28" t="s">
        <v>314</v>
      </c>
      <c r="S8" s="24">
        <v>652.14</v>
      </c>
      <c r="T8" s="24">
        <v>11734.61</v>
      </c>
      <c r="U8" s="24">
        <v>619.53</v>
      </c>
      <c r="V8" s="24">
        <v>11747.9</v>
      </c>
    </row>
    <row r="9" spans="1:22" x14ac:dyDescent="0.25">
      <c r="L9" s="159"/>
      <c r="M9" s="28" t="s">
        <v>307</v>
      </c>
      <c r="N9" s="37">
        <v>14.243719249927006</v>
      </c>
      <c r="O9" s="37">
        <v>17.682931732362611</v>
      </c>
      <c r="P9" s="37">
        <v>6.7961289850922677</v>
      </c>
      <c r="R9" s="28" t="s">
        <v>302</v>
      </c>
      <c r="S9" s="24">
        <v>1262.02</v>
      </c>
      <c r="T9" s="24">
        <v>6457.04</v>
      </c>
      <c r="U9" s="24">
        <v>1150.27</v>
      </c>
      <c r="V9" s="24">
        <v>5310.92</v>
      </c>
    </row>
    <row r="10" spans="1:22" x14ac:dyDescent="0.25">
      <c r="L10" s="159"/>
      <c r="M10" s="28" t="s">
        <v>315</v>
      </c>
      <c r="N10" s="37">
        <v>16.423148702419098</v>
      </c>
      <c r="O10" s="37">
        <v>15.412672025838013</v>
      </c>
      <c r="P10" s="37">
        <v>6.7961289850922677</v>
      </c>
      <c r="R10" s="28" t="s">
        <v>303</v>
      </c>
      <c r="S10" s="24">
        <v>526.66</v>
      </c>
      <c r="T10" s="24">
        <v>3183.06</v>
      </c>
      <c r="U10" s="24">
        <v>654.54</v>
      </c>
      <c r="V10" s="24">
        <v>2943.31</v>
      </c>
    </row>
    <row r="11" spans="1:22" x14ac:dyDescent="0.25">
      <c r="L11" s="159"/>
      <c r="M11" s="28" t="s">
        <v>301</v>
      </c>
      <c r="N11" s="37">
        <v>23.252091032872986</v>
      </c>
      <c r="O11" s="37">
        <v>12.330274628039588</v>
      </c>
      <c r="P11" s="37">
        <v>6.7961289850922677</v>
      </c>
      <c r="R11" s="28" t="s">
        <v>312</v>
      </c>
      <c r="S11" s="24">
        <v>75</v>
      </c>
      <c r="T11" s="24">
        <v>809.94</v>
      </c>
      <c r="U11" s="24">
        <v>70</v>
      </c>
      <c r="V11" s="24">
        <v>840.89</v>
      </c>
    </row>
    <row r="12" spans="1:22" x14ac:dyDescent="0.25">
      <c r="L12" s="159"/>
      <c r="M12" s="28" t="s">
        <v>312</v>
      </c>
      <c r="N12" s="37">
        <v>10.799200000000001</v>
      </c>
      <c r="O12" s="37">
        <v>12.012714285714285</v>
      </c>
      <c r="P12" s="37">
        <v>6.7961289850922677</v>
      </c>
      <c r="R12" s="28" t="s">
        <v>284</v>
      </c>
      <c r="S12" s="24">
        <v>1447.77</v>
      </c>
      <c r="T12" s="24">
        <v>7566.05</v>
      </c>
      <c r="U12" s="24">
        <v>1370.92</v>
      </c>
      <c r="V12" s="24">
        <v>7129.67</v>
      </c>
    </row>
    <row r="13" spans="1:22" x14ac:dyDescent="0.25">
      <c r="L13" s="159"/>
      <c r="M13" s="28" t="s">
        <v>309</v>
      </c>
      <c r="N13" s="37">
        <v>11.332126297088671</v>
      </c>
      <c r="O13" s="37">
        <v>10.987282818158958</v>
      </c>
      <c r="P13" s="37">
        <v>6.7961289850922677</v>
      </c>
      <c r="R13" s="28" t="s">
        <v>315</v>
      </c>
      <c r="S13" s="24">
        <v>851.97</v>
      </c>
      <c r="T13" s="24">
        <v>13992.03</v>
      </c>
      <c r="U13" s="24">
        <v>842.17</v>
      </c>
      <c r="V13" s="24">
        <v>12980.09</v>
      </c>
    </row>
    <row r="14" spans="1:22" x14ac:dyDescent="0.25">
      <c r="L14" s="159"/>
      <c r="M14" s="28" t="s">
        <v>313</v>
      </c>
      <c r="N14" s="37">
        <v>10.263203890873166</v>
      </c>
      <c r="O14" s="37">
        <v>10.307559857783906</v>
      </c>
      <c r="P14" s="37">
        <v>6.7961289850922677</v>
      </c>
      <c r="R14" s="28" t="s">
        <v>300</v>
      </c>
      <c r="S14" s="24">
        <v>251.26</v>
      </c>
      <c r="T14" s="24">
        <v>1576.52</v>
      </c>
      <c r="U14" s="24">
        <v>185.22</v>
      </c>
      <c r="V14" s="24">
        <v>1254.75</v>
      </c>
    </row>
    <row r="15" spans="1:22" x14ac:dyDescent="0.25">
      <c r="L15" s="159"/>
      <c r="M15" s="28" t="s">
        <v>316</v>
      </c>
      <c r="N15" s="37">
        <v>8.9426585939040812</v>
      </c>
      <c r="O15" s="37">
        <v>9.1207589619050182</v>
      </c>
      <c r="P15" s="37">
        <v>6.7961289850922677</v>
      </c>
      <c r="R15" s="28" t="s">
        <v>310</v>
      </c>
      <c r="S15" s="24">
        <v>1673</v>
      </c>
      <c r="T15" s="24">
        <v>5160.8500000000004</v>
      </c>
      <c r="U15" s="24">
        <v>1449.82</v>
      </c>
      <c r="V15" s="24">
        <v>4720.08</v>
      </c>
    </row>
    <row r="16" spans="1:22" x14ac:dyDescent="0.25">
      <c r="L16" s="159"/>
      <c r="M16" s="28" t="s">
        <v>287</v>
      </c>
      <c r="N16" s="37">
        <v>10.277634384468636</v>
      </c>
      <c r="O16" s="37">
        <v>8.8225059279847979</v>
      </c>
      <c r="P16" s="37">
        <v>6.7961289850922677</v>
      </c>
      <c r="R16" s="28" t="s">
        <v>309</v>
      </c>
      <c r="S16" s="24">
        <v>8240.57</v>
      </c>
      <c r="T16" s="24">
        <v>93383.18</v>
      </c>
      <c r="U16" s="24">
        <v>8391.01</v>
      </c>
      <c r="V16" s="24">
        <v>92194.4</v>
      </c>
    </row>
    <row r="17" spans="2:22" x14ac:dyDescent="0.25">
      <c r="L17" s="159"/>
      <c r="M17" s="28" t="s">
        <v>298</v>
      </c>
      <c r="N17" s="37">
        <v>8.036444914401601</v>
      </c>
      <c r="O17" s="37">
        <v>8.78360167843155</v>
      </c>
      <c r="P17" s="37">
        <v>6.7961289850922677</v>
      </c>
      <c r="R17" s="28" t="s">
        <v>316</v>
      </c>
      <c r="S17" s="24">
        <v>8416.7800000000007</v>
      </c>
      <c r="T17" s="24">
        <v>75268.39</v>
      </c>
      <c r="U17" s="24">
        <v>8169.58</v>
      </c>
      <c r="V17" s="24">
        <v>74512.77</v>
      </c>
    </row>
    <row r="18" spans="2:22" x14ac:dyDescent="0.25">
      <c r="L18" s="159"/>
      <c r="M18" s="28" t="s">
        <v>308</v>
      </c>
      <c r="N18" s="37">
        <v>6.9769310592555147</v>
      </c>
      <c r="O18" s="37">
        <v>7.2677634190446794</v>
      </c>
      <c r="P18" s="37">
        <v>6.7961289850922677</v>
      </c>
      <c r="R18" s="28" t="s">
        <v>305</v>
      </c>
      <c r="S18" s="24">
        <v>2723.1</v>
      </c>
      <c r="T18" s="24">
        <v>13282.33</v>
      </c>
      <c r="U18" s="24">
        <v>2663.48</v>
      </c>
      <c r="V18" s="24">
        <v>12890.1</v>
      </c>
    </row>
    <row r="19" spans="2:22" x14ac:dyDescent="0.25">
      <c r="L19" s="159"/>
      <c r="M19" s="28" t="s">
        <v>319</v>
      </c>
      <c r="N19" s="37">
        <v>6.6397081164032619</v>
      </c>
      <c r="O19" s="37">
        <v>6.7961289850922677</v>
      </c>
      <c r="P19" s="37">
        <v>6.7961289850922677</v>
      </c>
      <c r="R19" s="28" t="s">
        <v>285</v>
      </c>
      <c r="S19" s="24">
        <v>1711.35</v>
      </c>
      <c r="T19" s="24">
        <v>10254.120000000001</v>
      </c>
      <c r="U19" s="24">
        <v>1723.54</v>
      </c>
      <c r="V19" s="24">
        <v>11212.87</v>
      </c>
    </row>
    <row r="20" spans="2:22" x14ac:dyDescent="0.25">
      <c r="L20" s="159"/>
      <c r="M20" s="28" t="s">
        <v>300</v>
      </c>
      <c r="N20" s="37">
        <v>6.2744567380402767</v>
      </c>
      <c r="O20" s="37">
        <v>6.7743764172335608</v>
      </c>
      <c r="P20" s="37">
        <v>6.7961289850922677</v>
      </c>
      <c r="R20" s="28" t="s">
        <v>319</v>
      </c>
      <c r="S20" s="24">
        <v>1941.87</v>
      </c>
      <c r="T20" s="24">
        <v>12893.45</v>
      </c>
      <c r="U20" s="24">
        <v>1641.43</v>
      </c>
      <c r="V20" s="24">
        <v>11155.37</v>
      </c>
    </row>
    <row r="21" spans="2:22" x14ac:dyDescent="0.25">
      <c r="B21" s="157" t="s">
        <v>252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286</v>
      </c>
      <c r="N21" s="37">
        <v>5.7931405757120737</v>
      </c>
      <c r="O21" s="37">
        <v>6.5824278217021339</v>
      </c>
      <c r="P21" s="37">
        <v>6.7961289850922677</v>
      </c>
      <c r="R21" s="28" t="s">
        <v>307</v>
      </c>
      <c r="S21" s="24">
        <v>4589.42</v>
      </c>
      <c r="T21" s="24">
        <v>65370.41</v>
      </c>
      <c r="U21" s="24">
        <v>3681.1</v>
      </c>
      <c r="V21" s="24">
        <v>65092.639999999999</v>
      </c>
    </row>
    <row r="22" spans="2:22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28" t="s">
        <v>285</v>
      </c>
      <c r="N22" s="37">
        <v>5.9918310106056634</v>
      </c>
      <c r="O22" s="37">
        <v>6.505720783967881</v>
      </c>
      <c r="P22" s="37">
        <v>6.7961289850922677</v>
      </c>
      <c r="R22" s="28" t="s">
        <v>299</v>
      </c>
      <c r="S22" s="24">
        <v>355.54</v>
      </c>
      <c r="T22" s="24">
        <v>2182.9699999999998</v>
      </c>
      <c r="U22" s="24">
        <v>370</v>
      </c>
      <c r="V22" s="24">
        <v>1686.39</v>
      </c>
    </row>
    <row r="23" spans="2:22" x14ac:dyDescent="0.25">
      <c r="B23" s="163" t="s">
        <v>251</v>
      </c>
      <c r="C23" s="163"/>
      <c r="D23" s="163"/>
      <c r="E23" s="163"/>
      <c r="F23" s="163"/>
      <c r="G23" s="163"/>
      <c r="H23" s="163"/>
      <c r="I23" s="163"/>
      <c r="J23" s="163"/>
      <c r="L23" s="159"/>
      <c r="M23" s="28" t="s">
        <v>318</v>
      </c>
      <c r="N23" s="37">
        <v>7.2221936148300721</v>
      </c>
      <c r="O23" s="37">
        <v>6.2514121165134569</v>
      </c>
      <c r="P23" s="37">
        <v>6.7961289850922677</v>
      </c>
      <c r="R23" s="28" t="s">
        <v>301</v>
      </c>
      <c r="S23" s="24">
        <v>205.64</v>
      </c>
      <c r="T23" s="24">
        <v>4781.5600000000004</v>
      </c>
      <c r="U23" s="24">
        <v>305.14</v>
      </c>
      <c r="V23" s="24">
        <v>3762.46</v>
      </c>
    </row>
    <row r="24" spans="2:22" x14ac:dyDescent="0.25">
      <c r="L24" s="159"/>
      <c r="M24" s="28" t="s">
        <v>288</v>
      </c>
      <c r="N24" s="37">
        <v>5.5838026227700546</v>
      </c>
      <c r="O24" s="37">
        <v>5.8569128035557076</v>
      </c>
      <c r="P24" s="37">
        <v>6.7961289850922677</v>
      </c>
      <c r="R24" s="28" t="s">
        <v>318</v>
      </c>
      <c r="S24" s="24">
        <v>77.680000000000007</v>
      </c>
      <c r="T24" s="24">
        <v>561.02</v>
      </c>
      <c r="U24" s="24">
        <v>90.29</v>
      </c>
      <c r="V24" s="24">
        <v>564.44000000000005</v>
      </c>
    </row>
    <row r="25" spans="2:22" x14ac:dyDescent="0.25">
      <c r="L25" s="159"/>
      <c r="M25" s="28" t="s">
        <v>311</v>
      </c>
      <c r="N25" s="37">
        <v>5.44</v>
      </c>
      <c r="O25" s="37">
        <v>5.4568548387096776</v>
      </c>
      <c r="P25" s="37">
        <v>6.7961289850922677</v>
      </c>
      <c r="R25" s="28" t="s">
        <v>311</v>
      </c>
      <c r="S25" s="24">
        <v>23.5</v>
      </c>
      <c r="T25" s="24">
        <v>127.84</v>
      </c>
      <c r="U25" s="24">
        <v>24.8</v>
      </c>
      <c r="V25" s="24">
        <v>135.33000000000001</v>
      </c>
    </row>
    <row r="26" spans="2:22" x14ac:dyDescent="0.25">
      <c r="L26" s="159"/>
      <c r="M26" s="28" t="s">
        <v>284</v>
      </c>
      <c r="N26" s="37">
        <v>5.2260027490554437</v>
      </c>
      <c r="O26" s="37">
        <v>5.2006462813293259</v>
      </c>
      <c r="P26" s="37">
        <v>6.7961289850922677</v>
      </c>
      <c r="R26" s="28" t="s">
        <v>317</v>
      </c>
      <c r="S26" s="24">
        <v>1107.45</v>
      </c>
      <c r="T26" s="24">
        <v>34102.61</v>
      </c>
      <c r="U26" s="24">
        <v>1031.8699999999999</v>
      </c>
      <c r="V26" s="24">
        <v>34501.980000000003</v>
      </c>
    </row>
    <row r="27" spans="2:22" x14ac:dyDescent="0.25">
      <c r="L27" s="159"/>
      <c r="M27" s="28" t="s">
        <v>305</v>
      </c>
      <c r="N27" s="37">
        <v>4.8776504718886571</v>
      </c>
      <c r="O27" s="37">
        <v>4.8395707870905733</v>
      </c>
      <c r="P27" s="37">
        <v>6.7961289850922677</v>
      </c>
      <c r="R27" s="28" t="s">
        <v>287</v>
      </c>
      <c r="S27" s="24">
        <v>3831.73</v>
      </c>
      <c r="T27" s="24">
        <v>39381.120000000003</v>
      </c>
      <c r="U27" s="24">
        <v>4457.67</v>
      </c>
      <c r="V27" s="24">
        <v>39327.82</v>
      </c>
    </row>
    <row r="28" spans="2:22" x14ac:dyDescent="0.25">
      <c r="L28" s="159"/>
      <c r="M28" s="28" t="s">
        <v>306</v>
      </c>
      <c r="N28" s="37">
        <v>5.1725403579432871</v>
      </c>
      <c r="O28" s="37">
        <v>4.7071407230355549</v>
      </c>
      <c r="P28" s="37">
        <v>6.7961289850922677</v>
      </c>
      <c r="R28" s="28" t="s">
        <v>304</v>
      </c>
      <c r="S28" s="24">
        <v>1049.3900000000001</v>
      </c>
      <c r="T28" s="24">
        <v>10303.77</v>
      </c>
      <c r="U28" s="24">
        <v>565.41999999999996</v>
      </c>
      <c r="V28" s="24">
        <v>12060.27</v>
      </c>
    </row>
    <row r="29" spans="2:22" x14ac:dyDescent="0.25">
      <c r="L29" s="159"/>
      <c r="M29" s="28" t="s">
        <v>302</v>
      </c>
      <c r="N29" s="37">
        <v>5.1164323861745453</v>
      </c>
      <c r="O29" s="37">
        <v>4.6171072878541564</v>
      </c>
      <c r="P29" s="37">
        <v>6.7961289850922677</v>
      </c>
      <c r="R29" s="28" t="s">
        <v>298</v>
      </c>
      <c r="S29" s="24">
        <v>2534.5100000000002</v>
      </c>
      <c r="T29" s="24">
        <v>20368.45</v>
      </c>
      <c r="U29" s="24">
        <v>2647.71</v>
      </c>
      <c r="V29" s="24">
        <v>23256.43</v>
      </c>
    </row>
    <row r="30" spans="2:22" x14ac:dyDescent="0.25">
      <c r="L30" s="159"/>
      <c r="M30" s="28" t="s">
        <v>299</v>
      </c>
      <c r="N30" s="37">
        <v>6.1398717443888167</v>
      </c>
      <c r="O30" s="37">
        <v>4.5578108108108113</v>
      </c>
      <c r="P30" s="37">
        <v>6.7961289850922677</v>
      </c>
      <c r="R30" s="28" t="s">
        <v>288</v>
      </c>
      <c r="S30" s="24">
        <v>507.86</v>
      </c>
      <c r="T30" s="24">
        <v>2835.79</v>
      </c>
      <c r="U30" s="24">
        <v>465.73</v>
      </c>
      <c r="V30" s="24">
        <v>2727.74</v>
      </c>
    </row>
    <row r="31" spans="2:22" x14ac:dyDescent="0.25">
      <c r="L31" s="159"/>
      <c r="M31" s="28" t="s">
        <v>303</v>
      </c>
      <c r="N31" s="37">
        <v>6.0438613147001856</v>
      </c>
      <c r="O31" s="37">
        <v>4.4967610841201457</v>
      </c>
      <c r="P31" s="37">
        <v>6.7961289850922677</v>
      </c>
      <c r="R31" s="28" t="s">
        <v>306</v>
      </c>
      <c r="S31" s="24">
        <v>307.87</v>
      </c>
      <c r="T31" s="24">
        <v>1592.47</v>
      </c>
      <c r="U31" s="24">
        <v>334.7</v>
      </c>
      <c r="V31" s="24">
        <v>1575.48</v>
      </c>
    </row>
    <row r="32" spans="2:22" x14ac:dyDescent="0.25">
      <c r="L32" s="159"/>
      <c r="M32" s="28" t="s">
        <v>310</v>
      </c>
      <c r="N32" s="37">
        <v>3.0847878063359238</v>
      </c>
      <c r="O32" s="37">
        <v>3.2556317335945151</v>
      </c>
      <c r="P32" s="37">
        <v>6.7961289850922677</v>
      </c>
      <c r="R32" s="28" t="s">
        <v>313</v>
      </c>
      <c r="S32" s="24">
        <v>6053.14</v>
      </c>
      <c r="T32" s="24">
        <v>62124.61</v>
      </c>
      <c r="U32" s="24">
        <v>6266.52</v>
      </c>
      <c r="V32" s="24">
        <v>64592.53</v>
      </c>
    </row>
    <row r="33" spans="14:22" x14ac:dyDescent="0.25">
      <c r="N33" s="88"/>
      <c r="O33" s="88"/>
      <c r="R33" s="28" t="s">
        <v>308</v>
      </c>
      <c r="S33" s="24">
        <v>1127.49</v>
      </c>
      <c r="T33" s="24">
        <v>7866.42</v>
      </c>
      <c r="U33" s="24">
        <v>906.92</v>
      </c>
      <c r="V33" s="24">
        <v>6591.28</v>
      </c>
    </row>
  </sheetData>
  <mergeCells count="14">
    <mergeCell ref="C2:J3"/>
    <mergeCell ref="B2:B3"/>
    <mergeCell ref="B21:J22"/>
    <mergeCell ref="B23:J23"/>
    <mergeCell ref="L6:L32"/>
    <mergeCell ref="N4:N5"/>
    <mergeCell ref="O4:O5"/>
    <mergeCell ref="P4:P5"/>
    <mergeCell ref="U2:V2"/>
    <mergeCell ref="S2:T2"/>
    <mergeCell ref="V3:V5"/>
    <mergeCell ref="U3:U5"/>
    <mergeCell ref="T3:T5"/>
    <mergeCell ref="S3:S5"/>
  </mergeCells>
  <hyperlinks>
    <hyperlink ref="A1" location="Obsah!A1" display="Obsah" xr:uid="{00000000-0004-0000-0E00-000000000000}"/>
  </hyperlinks>
  <pageMargins left="0.7" right="0.7" top="0.75" bottom="0.75" header="0.3" footer="0.3"/>
  <ignoredErrors>
    <ignoredError sqref="N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46"/>
  <sheetViews>
    <sheetView zoomScale="70" zoomScaleNormal="70" workbookViewId="0">
      <selection activeCell="F26" sqref="F26"/>
    </sheetView>
  </sheetViews>
  <sheetFormatPr defaultRowHeight="13.5" x14ac:dyDescent="0.25"/>
  <cols>
    <col min="1" max="11" width="8.6640625" style="8"/>
    <col min="12" max="12" width="8.6640625" style="18"/>
    <col min="13" max="13" width="12.58203125" style="18" customWidth="1"/>
    <col min="14" max="22" width="12.33203125" style="18" customWidth="1"/>
    <col min="23" max="16384" width="8.6640625" style="8"/>
  </cols>
  <sheetData>
    <row r="1" spans="1:22" x14ac:dyDescent="0.25">
      <c r="A1" s="10" t="s">
        <v>86</v>
      </c>
    </row>
    <row r="2" spans="1:22" ht="14" customHeight="1" x14ac:dyDescent="0.25">
      <c r="B2" s="156" t="s">
        <v>59</v>
      </c>
      <c r="C2" s="155" t="s">
        <v>614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22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7" spans="1:22" x14ac:dyDescent="0.25">
      <c r="N7" s="21" t="s">
        <v>290</v>
      </c>
      <c r="O7" s="21" t="s">
        <v>291</v>
      </c>
      <c r="P7" s="21" t="s">
        <v>292</v>
      </c>
      <c r="Q7" s="21" t="s">
        <v>293</v>
      </c>
      <c r="R7" s="21" t="s">
        <v>294</v>
      </c>
      <c r="S7" s="21" t="s">
        <v>295</v>
      </c>
      <c r="T7" s="21" t="s">
        <v>296</v>
      </c>
      <c r="U7" s="21" t="s">
        <v>297</v>
      </c>
      <c r="V7" s="21">
        <v>2023</v>
      </c>
    </row>
    <row r="8" spans="1:22" x14ac:dyDescent="0.25">
      <c r="L8" s="154" t="s">
        <v>465</v>
      </c>
      <c r="M8" s="28" t="s">
        <v>321</v>
      </c>
      <c r="N8" s="24">
        <f>N27/N$27*100</f>
        <v>100</v>
      </c>
      <c r="O8" s="24">
        <f t="shared" ref="O8:V8" si="0">O27/O$27*100</f>
        <v>100</v>
      </c>
      <c r="P8" s="24">
        <f t="shared" si="0"/>
        <v>100</v>
      </c>
      <c r="Q8" s="24">
        <f t="shared" si="0"/>
        <v>100</v>
      </c>
      <c r="R8" s="24">
        <f t="shared" si="0"/>
        <v>100</v>
      </c>
      <c r="S8" s="24">
        <f t="shared" si="0"/>
        <v>100</v>
      </c>
      <c r="T8" s="24">
        <f t="shared" si="0"/>
        <v>100</v>
      </c>
      <c r="U8" s="24">
        <f t="shared" si="0"/>
        <v>100</v>
      </c>
      <c r="V8" s="24">
        <f t="shared" si="0"/>
        <v>100</v>
      </c>
    </row>
    <row r="9" spans="1:22" x14ac:dyDescent="0.25">
      <c r="L9" s="154"/>
      <c r="M9" s="28" t="s">
        <v>286</v>
      </c>
      <c r="N9" s="23">
        <f t="shared" ref="N9:V9" si="1">N28/N$27*100</f>
        <v>59.284083860501582</v>
      </c>
      <c r="O9" s="23">
        <f t="shared" si="1"/>
        <v>60.466496368182398</v>
      </c>
      <c r="P9" s="23">
        <f t="shared" si="1"/>
        <v>59.950199809735729</v>
      </c>
      <c r="Q9" s="23">
        <f t="shared" si="1"/>
        <v>60.58456922214387</v>
      </c>
      <c r="R9" s="23">
        <f t="shared" si="1"/>
        <v>61.325403092072705</v>
      </c>
      <c r="S9" s="23">
        <f t="shared" si="1"/>
        <v>58.896178243248229</v>
      </c>
      <c r="T9" s="23">
        <f t="shared" si="1"/>
        <v>62.969533880973486</v>
      </c>
      <c r="U9" s="23">
        <f t="shared" si="1"/>
        <v>59.669502002218479</v>
      </c>
      <c r="V9" s="23">
        <f t="shared" si="1"/>
        <v>65.954039098152066</v>
      </c>
    </row>
    <row r="10" spans="1:22" x14ac:dyDescent="0.25">
      <c r="L10" s="154"/>
      <c r="M10" s="28" t="s">
        <v>284</v>
      </c>
      <c r="N10" s="23">
        <f t="shared" ref="N10:V10" si="2">N29/N$27*100</f>
        <v>52.645038620041198</v>
      </c>
      <c r="O10" s="23">
        <f t="shared" si="2"/>
        <v>56.63761467433779</v>
      </c>
      <c r="P10" s="23">
        <f t="shared" si="2"/>
        <v>49.589587402667085</v>
      </c>
      <c r="Q10" s="23">
        <f t="shared" si="2"/>
        <v>50.767092018545611</v>
      </c>
      <c r="R10" s="23">
        <f t="shared" si="2"/>
        <v>49.635850925416555</v>
      </c>
      <c r="S10" s="23">
        <f t="shared" si="2"/>
        <v>54.792369312146917</v>
      </c>
      <c r="T10" s="23">
        <f t="shared" si="2"/>
        <v>52.589990993083035</v>
      </c>
      <c r="U10" s="23">
        <f t="shared" si="2"/>
        <v>53.827967304251658</v>
      </c>
      <c r="V10" s="23">
        <f t="shared" si="2"/>
        <v>52.1089843239264</v>
      </c>
    </row>
    <row r="11" spans="1:22" x14ac:dyDescent="0.25">
      <c r="L11" s="154"/>
      <c r="M11" s="28" t="s">
        <v>285</v>
      </c>
      <c r="N11" s="23">
        <f t="shared" ref="N11:V11" si="3">N30/N$27*100</f>
        <v>75.040333414494526</v>
      </c>
      <c r="O11" s="23">
        <f t="shared" si="3"/>
        <v>82.230115848833819</v>
      </c>
      <c r="P11" s="23">
        <f t="shared" si="3"/>
        <v>74.461226045587708</v>
      </c>
      <c r="Q11" s="23">
        <f t="shared" si="3"/>
        <v>75.505096437373894</v>
      </c>
      <c r="R11" s="23">
        <f t="shared" si="3"/>
        <v>77.352491496169421</v>
      </c>
      <c r="S11" s="23">
        <f t="shared" si="3"/>
        <v>75.539925708844663</v>
      </c>
      <c r="T11" s="23">
        <f t="shared" si="3"/>
        <v>84.147059054865906</v>
      </c>
      <c r="U11" s="23">
        <f t="shared" si="3"/>
        <v>61.716018765925263</v>
      </c>
      <c r="V11" s="23">
        <f t="shared" si="3"/>
        <v>65.185456577710539</v>
      </c>
    </row>
    <row r="12" spans="1:22" x14ac:dyDescent="0.25">
      <c r="L12" s="154"/>
      <c r="M12" s="28" t="s">
        <v>287</v>
      </c>
      <c r="N12" s="23">
        <f t="shared" ref="N12:V12" si="4">N31/N$27*100</f>
        <v>72.540352460998875</v>
      </c>
      <c r="O12" s="23">
        <f t="shared" si="4"/>
        <v>81.8281732870757</v>
      </c>
      <c r="P12" s="23">
        <f t="shared" si="4"/>
        <v>81.189791875753414</v>
      </c>
      <c r="Q12" s="23">
        <f t="shared" si="4"/>
        <v>71.199272182545911</v>
      </c>
      <c r="R12" s="23">
        <f t="shared" si="4"/>
        <v>73.324088343270759</v>
      </c>
      <c r="S12" s="23">
        <f t="shared" si="4"/>
        <v>81.379748310153033</v>
      </c>
      <c r="T12" s="23">
        <f t="shared" si="4"/>
        <v>89.758258936500539</v>
      </c>
      <c r="U12" s="23">
        <f t="shared" si="4"/>
        <v>105.85990750047365</v>
      </c>
      <c r="V12" s="23">
        <f t="shared" si="4"/>
        <v>88.39897932485357</v>
      </c>
    </row>
    <row r="13" spans="1:22" x14ac:dyDescent="0.25">
      <c r="L13" s="154"/>
      <c r="M13" s="28" t="s">
        <v>288</v>
      </c>
      <c r="N13" s="23">
        <f t="shared" ref="N13:V13" si="5">N32/N$27*100</f>
        <v>55.26681593596404</v>
      </c>
      <c r="O13" s="23">
        <f t="shared" si="5"/>
        <v>62.884514707269233</v>
      </c>
      <c r="P13" s="23">
        <f t="shared" si="5"/>
        <v>55.561326999695773</v>
      </c>
      <c r="Q13" s="23">
        <f t="shared" si="5"/>
        <v>49.905499256396951</v>
      </c>
      <c r="R13" s="23">
        <f t="shared" si="5"/>
        <v>44.281172257639255</v>
      </c>
      <c r="S13" s="23">
        <f t="shared" si="5"/>
        <v>46.39508137334326</v>
      </c>
      <c r="T13" s="23">
        <f t="shared" si="5"/>
        <v>50.569755569104757</v>
      </c>
      <c r="U13" s="23">
        <f t="shared" si="5"/>
        <v>57.513315519435125</v>
      </c>
      <c r="V13" s="23">
        <f t="shared" si="5"/>
        <v>58.684586675846226</v>
      </c>
    </row>
    <row r="14" spans="1:22" x14ac:dyDescent="0.25">
      <c r="L14" s="154" t="s">
        <v>289</v>
      </c>
      <c r="M14" s="28" t="s">
        <v>321</v>
      </c>
      <c r="N14" s="23"/>
      <c r="O14" s="26">
        <f>((O27/N27)-1)</f>
        <v>-6.51251394229031E-2</v>
      </c>
      <c r="P14" s="26">
        <f t="shared" ref="P14:V14" si="6">((P27/O27)-1)</f>
        <v>8.9417891675202421E-2</v>
      </c>
      <c r="Q14" s="26">
        <f t="shared" si="6"/>
        <v>-2.5526033397070047E-2</v>
      </c>
      <c r="R14" s="26">
        <f t="shared" si="6"/>
        <v>9.1835146979466487E-3</v>
      </c>
      <c r="S14" s="26">
        <f t="shared" si="6"/>
        <v>1.002054108493744E-2</v>
      </c>
      <c r="T14" s="26">
        <f t="shared" si="6"/>
        <v>6.5331740121266302E-2</v>
      </c>
      <c r="U14" s="26">
        <f t="shared" si="6"/>
        <v>0.13715147707926167</v>
      </c>
      <c r="V14" s="26">
        <f t="shared" si="6"/>
        <v>2.7976186972136441E-2</v>
      </c>
    </row>
    <row r="15" spans="1:22" x14ac:dyDescent="0.25">
      <c r="L15" s="154"/>
      <c r="M15" s="28" t="s">
        <v>288</v>
      </c>
      <c r="N15" s="23"/>
      <c r="O15" s="26">
        <f>((O32/N32)-1)</f>
        <v>6.3733289566272555E-2</v>
      </c>
      <c r="P15" s="26">
        <f t="shared" ref="P15:V15" si="7">((P32/O32)-1)</f>
        <v>-3.7449775982956512E-2</v>
      </c>
      <c r="Q15" s="26">
        <f t="shared" si="7"/>
        <v>-0.12472195244820206</v>
      </c>
      <c r="R15" s="26">
        <f t="shared" si="7"/>
        <v>-0.10455100700788089</v>
      </c>
      <c r="S15" s="26">
        <f t="shared" si="7"/>
        <v>5.8237232739468014E-2</v>
      </c>
      <c r="T15" s="26">
        <f t="shared" si="7"/>
        <v>0.16119131820070565</v>
      </c>
      <c r="U15" s="26">
        <f t="shared" si="7"/>
        <v>0.29328985198037616</v>
      </c>
      <c r="V15" s="26">
        <f t="shared" si="7"/>
        <v>4.8911145188396121E-2</v>
      </c>
    </row>
    <row r="21" spans="2:22" x14ac:dyDescent="0.25">
      <c r="B21" s="157" t="s">
        <v>340</v>
      </c>
      <c r="C21" s="157"/>
      <c r="D21" s="157"/>
      <c r="E21" s="157"/>
      <c r="F21" s="157"/>
      <c r="G21" s="157"/>
      <c r="H21" s="157"/>
      <c r="I21" s="157"/>
      <c r="J21" s="157"/>
    </row>
    <row r="22" spans="2:22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22" x14ac:dyDescent="0.25">
      <c r="B23" s="163" t="s">
        <v>251</v>
      </c>
      <c r="C23" s="163"/>
      <c r="D23" s="163"/>
      <c r="E23" s="163"/>
      <c r="F23" s="163"/>
      <c r="G23" s="163"/>
      <c r="H23" s="163"/>
      <c r="I23" s="163"/>
      <c r="J23" s="163"/>
    </row>
    <row r="26" spans="2:22" x14ac:dyDescent="0.25">
      <c r="N26" s="21" t="s">
        <v>290</v>
      </c>
      <c r="O26" s="21" t="s">
        <v>291</v>
      </c>
      <c r="P26" s="21" t="s">
        <v>292</v>
      </c>
      <c r="Q26" s="21" t="s">
        <v>293</v>
      </c>
      <c r="R26" s="21" t="s">
        <v>294</v>
      </c>
      <c r="S26" s="21" t="s">
        <v>295</v>
      </c>
      <c r="T26" s="21" t="s">
        <v>296</v>
      </c>
      <c r="U26" s="21" t="s">
        <v>297</v>
      </c>
      <c r="V26" s="21">
        <v>2023</v>
      </c>
    </row>
    <row r="27" spans="2:22" x14ac:dyDescent="0.25">
      <c r="L27" s="159" t="s">
        <v>341</v>
      </c>
      <c r="M27" s="28" t="s">
        <v>321</v>
      </c>
      <c r="N27" s="60">
        <f>N41/N34</f>
        <v>7.9220921094969512</v>
      </c>
      <c r="O27" s="60">
        <f t="shared" ref="O27:V27" si="8">O41/O34</f>
        <v>7.4061647563448814</v>
      </c>
      <c r="P27" s="60">
        <f t="shared" si="8"/>
        <v>8.06840839425643</v>
      </c>
      <c r="Q27" s="60">
        <f t="shared" si="8"/>
        <v>7.8624539321234401</v>
      </c>
      <c r="R27" s="60">
        <f t="shared" si="8"/>
        <v>7.9346588933710249</v>
      </c>
      <c r="S27" s="60">
        <f t="shared" si="8"/>
        <v>8.0141684688070143</v>
      </c>
      <c r="T27" s="60">
        <f t="shared" si="8"/>
        <v>8.5377480404991601</v>
      </c>
      <c r="U27" s="60">
        <f t="shared" si="8"/>
        <v>9.7087127951841925</v>
      </c>
      <c r="V27" s="60">
        <f t="shared" si="8"/>
        <v>9.9803255596010398</v>
      </c>
    </row>
    <row r="28" spans="2:22" x14ac:dyDescent="0.25">
      <c r="L28" s="159"/>
      <c r="M28" s="28" t="s">
        <v>286</v>
      </c>
      <c r="N28" s="60">
        <f t="shared" ref="N28:V28" si="9">N42/N35</f>
        <v>4.6965397297003513</v>
      </c>
      <c r="O28" s="60">
        <f t="shared" si="9"/>
        <v>4.4782483434168823</v>
      </c>
      <c r="P28" s="60">
        <f t="shared" si="9"/>
        <v>4.8370269538222201</v>
      </c>
      <c r="Q28" s="60">
        <f t="shared" si="9"/>
        <v>4.7634338450664977</v>
      </c>
      <c r="R28" s="60">
        <f t="shared" si="9"/>
        <v>4.865961550340776</v>
      </c>
      <c r="S28" s="60">
        <f t="shared" si="9"/>
        <v>4.7200389461027763</v>
      </c>
      <c r="T28" s="60">
        <f t="shared" si="9"/>
        <v>5.3761801450342679</v>
      </c>
      <c r="U28" s="60">
        <f t="shared" si="9"/>
        <v>5.7931405757120737</v>
      </c>
      <c r="V28" s="60">
        <f t="shared" si="9"/>
        <v>6.5824278217021339</v>
      </c>
    </row>
    <row r="29" spans="2:22" x14ac:dyDescent="0.25">
      <c r="L29" s="159"/>
      <c r="M29" s="28" t="s">
        <v>284</v>
      </c>
      <c r="N29" s="60">
        <f t="shared" ref="N29:V29" si="10">N43/N36</f>
        <v>4.1705884505599062</v>
      </c>
      <c r="O29" s="60">
        <f t="shared" si="10"/>
        <v>4.194675056845222</v>
      </c>
      <c r="P29" s="60">
        <f t="shared" si="10"/>
        <v>4.0010904326739203</v>
      </c>
      <c r="Q29" s="60">
        <f t="shared" si="10"/>
        <v>3.9915392226368644</v>
      </c>
      <c r="R29" s="60">
        <f t="shared" si="10"/>
        <v>3.9384354597539493</v>
      </c>
      <c r="S29" s="60">
        <f t="shared" si="10"/>
        <v>4.3911527847263692</v>
      </c>
      <c r="T29" s="60">
        <f t="shared" si="10"/>
        <v>4.4900009255106319</v>
      </c>
      <c r="U29" s="60">
        <f t="shared" si="10"/>
        <v>5.2260027490554437</v>
      </c>
      <c r="V29" s="60">
        <f t="shared" si="10"/>
        <v>5.2006462813293259</v>
      </c>
    </row>
    <row r="30" spans="2:22" x14ac:dyDescent="0.25">
      <c r="L30" s="159"/>
      <c r="M30" s="28" t="s">
        <v>285</v>
      </c>
      <c r="N30" s="60">
        <f t="shared" ref="N30:V30" si="11">N44/N37</f>
        <v>5.9447643323698758</v>
      </c>
      <c r="O30" s="60">
        <f t="shared" si="11"/>
        <v>6.0900978590978969</v>
      </c>
      <c r="P30" s="60">
        <f t="shared" si="11"/>
        <v>6.0078358127284535</v>
      </c>
      <c r="Q30" s="60">
        <f t="shared" si="11"/>
        <v>5.9365534237938995</v>
      </c>
      <c r="R30" s="60">
        <f t="shared" si="11"/>
        <v>6.1376563457448725</v>
      </c>
      <c r="S30" s="60">
        <f t="shared" si="11"/>
        <v>6.0538969075184728</v>
      </c>
      <c r="T30" s="60">
        <f t="shared" si="11"/>
        <v>7.1842638855944845</v>
      </c>
      <c r="U30" s="60">
        <f t="shared" si="11"/>
        <v>5.9918310106056634</v>
      </c>
      <c r="V30" s="60">
        <f t="shared" si="11"/>
        <v>6.505720783967881</v>
      </c>
    </row>
    <row r="31" spans="2:22" x14ac:dyDescent="0.25">
      <c r="L31" s="159"/>
      <c r="M31" s="28" t="s">
        <v>287</v>
      </c>
      <c r="N31" s="60">
        <f t="shared" ref="N31:V31" si="12">N45/N38</f>
        <v>5.7467135385140695</v>
      </c>
      <c r="O31" s="60">
        <f t="shared" si="12"/>
        <v>6.0603293307482176</v>
      </c>
      <c r="P31" s="60">
        <f t="shared" si="12"/>
        <v>6.5507239829826132</v>
      </c>
      <c r="Q31" s="60">
        <f t="shared" si="12"/>
        <v>5.5980099753598518</v>
      </c>
      <c r="R31" s="60">
        <f t="shared" si="12"/>
        <v>5.8180162967125604</v>
      </c>
      <c r="S31" s="60">
        <f t="shared" si="12"/>
        <v>6.5219101290667938</v>
      </c>
      <c r="T31" s="60">
        <f t="shared" si="12"/>
        <v>7.6633339935372371</v>
      </c>
      <c r="U31" s="60">
        <f t="shared" si="12"/>
        <v>10.277634384468636</v>
      </c>
      <c r="V31" s="60">
        <f t="shared" si="12"/>
        <v>8.8225059279847997</v>
      </c>
    </row>
    <row r="32" spans="2:22" x14ac:dyDescent="0.25">
      <c r="L32" s="159"/>
      <c r="M32" s="28" t="s">
        <v>288</v>
      </c>
      <c r="N32" s="60">
        <f t="shared" ref="N32:V32" si="13">N46/N39</f>
        <v>4.3782880644332112</v>
      </c>
      <c r="O32" s="60">
        <f t="shared" si="13"/>
        <v>4.6573307654482878</v>
      </c>
      <c r="P32" s="60">
        <f t="shared" si="13"/>
        <v>4.4829147716037179</v>
      </c>
      <c r="Q32" s="60">
        <f t="shared" si="13"/>
        <v>3.9237968886304162</v>
      </c>
      <c r="R32" s="60">
        <f t="shared" si="13"/>
        <v>3.5135599726297162</v>
      </c>
      <c r="S32" s="60">
        <f t="shared" si="13"/>
        <v>3.7181799824998318</v>
      </c>
      <c r="T32" s="60">
        <f t="shared" si="13"/>
        <v>4.3175183151864562</v>
      </c>
      <c r="U32" s="60">
        <f t="shared" si="13"/>
        <v>5.5838026227700546</v>
      </c>
      <c r="V32" s="60">
        <f t="shared" si="13"/>
        <v>5.8569128035557076</v>
      </c>
    </row>
    <row r="33" spans="12:22" x14ac:dyDescent="0.25">
      <c r="N33" s="36"/>
      <c r="O33" s="36"/>
      <c r="P33" s="36"/>
      <c r="Q33" s="36"/>
      <c r="R33" s="36"/>
      <c r="S33" s="36"/>
      <c r="T33" s="36"/>
      <c r="U33" s="36"/>
      <c r="V33" s="36"/>
    </row>
    <row r="34" spans="12:22" x14ac:dyDescent="0.25">
      <c r="L34" s="159" t="s">
        <v>464</v>
      </c>
      <c r="M34" s="28" t="s">
        <v>321</v>
      </c>
      <c r="N34" s="36">
        <v>46803.86</v>
      </c>
      <c r="O34" s="36">
        <v>49387.839999999997</v>
      </c>
      <c r="P34" s="36">
        <v>48168.65</v>
      </c>
      <c r="Q34" s="36">
        <v>49934.47</v>
      </c>
      <c r="R34" s="36">
        <v>50766.97</v>
      </c>
      <c r="S34" s="36">
        <v>49922.12</v>
      </c>
      <c r="T34" s="36">
        <v>51041.06</v>
      </c>
      <c r="U34" s="36">
        <v>53262.93</v>
      </c>
      <c r="V34" s="36">
        <v>51538.95</v>
      </c>
    </row>
    <row r="35" spans="12:22" x14ac:dyDescent="0.25">
      <c r="L35" s="159"/>
      <c r="M35" s="28" t="s">
        <v>286</v>
      </c>
      <c r="N35" s="36">
        <v>1379.95</v>
      </c>
      <c r="O35" s="36">
        <v>1457.82</v>
      </c>
      <c r="P35" s="36">
        <v>1439.87</v>
      </c>
      <c r="Q35" s="36">
        <v>1471.47</v>
      </c>
      <c r="R35" s="36">
        <v>1456.97</v>
      </c>
      <c r="S35" s="36">
        <v>1530.32</v>
      </c>
      <c r="T35" s="36">
        <v>1507.23</v>
      </c>
      <c r="U35" s="36">
        <v>1718.22</v>
      </c>
      <c r="V35" s="36">
        <v>1459.58</v>
      </c>
    </row>
    <row r="36" spans="12:22" x14ac:dyDescent="0.25">
      <c r="L36" s="159"/>
      <c r="M36" s="28" t="s">
        <v>284</v>
      </c>
      <c r="N36" s="36">
        <v>1093.04</v>
      </c>
      <c r="O36" s="36">
        <v>1134.6600000000001</v>
      </c>
      <c r="P36" s="36">
        <v>1228.8699999999999</v>
      </c>
      <c r="Q36" s="36">
        <v>1283.57</v>
      </c>
      <c r="R36" s="36">
        <v>1350.94</v>
      </c>
      <c r="S36" s="36">
        <v>1239.26</v>
      </c>
      <c r="T36" s="36">
        <v>1404.63</v>
      </c>
      <c r="U36" s="36">
        <v>1447.77</v>
      </c>
      <c r="V36" s="36">
        <v>1370.92</v>
      </c>
    </row>
    <row r="37" spans="12:22" x14ac:dyDescent="0.25">
      <c r="L37" s="159"/>
      <c r="M37" s="28" t="s">
        <v>285</v>
      </c>
      <c r="N37" s="36">
        <v>1318.17</v>
      </c>
      <c r="O37" s="36">
        <v>1333.55</v>
      </c>
      <c r="P37" s="36">
        <v>1370.63</v>
      </c>
      <c r="Q37" s="36">
        <v>1395.82</v>
      </c>
      <c r="R37" s="36">
        <v>1387.15</v>
      </c>
      <c r="S37" s="36">
        <v>1365.57</v>
      </c>
      <c r="T37" s="36">
        <v>1306.93</v>
      </c>
      <c r="U37" s="36">
        <v>1711.35</v>
      </c>
      <c r="V37" s="36">
        <v>1723.54</v>
      </c>
    </row>
    <row r="38" spans="12:22" x14ac:dyDescent="0.25">
      <c r="L38" s="159"/>
      <c r="M38" s="28" t="s">
        <v>287</v>
      </c>
      <c r="N38" s="36">
        <v>3865.86</v>
      </c>
      <c r="O38" s="36">
        <v>3682.62</v>
      </c>
      <c r="P38" s="36">
        <v>3763.21</v>
      </c>
      <c r="Q38" s="36">
        <v>4358.74</v>
      </c>
      <c r="R38" s="36">
        <v>4448.75</v>
      </c>
      <c r="S38" s="36">
        <v>4035.12</v>
      </c>
      <c r="T38" s="36">
        <v>3685.73</v>
      </c>
      <c r="U38" s="36">
        <v>3831.73</v>
      </c>
      <c r="V38" s="36">
        <v>4457.67</v>
      </c>
    </row>
    <row r="39" spans="12:22" x14ac:dyDescent="0.25">
      <c r="L39" s="159"/>
      <c r="M39" s="28" t="s">
        <v>288</v>
      </c>
      <c r="N39" s="36">
        <v>466.84</v>
      </c>
      <c r="O39" s="36">
        <v>488.08</v>
      </c>
      <c r="P39" s="36">
        <v>505.7</v>
      </c>
      <c r="Q39" s="36">
        <v>550.24</v>
      </c>
      <c r="R39" s="36">
        <v>599.19000000000005</v>
      </c>
      <c r="S39" s="36">
        <v>594.28</v>
      </c>
      <c r="T39" s="36">
        <v>544.63</v>
      </c>
      <c r="U39" s="36">
        <v>507.86</v>
      </c>
      <c r="V39" s="36">
        <v>465.73</v>
      </c>
    </row>
    <row r="40" spans="12:22" x14ac:dyDescent="0.25">
      <c r="N40" s="36"/>
      <c r="O40" s="36"/>
      <c r="P40" s="36"/>
      <c r="Q40" s="36"/>
      <c r="R40" s="36"/>
      <c r="S40" s="36"/>
      <c r="T40" s="36"/>
      <c r="U40" s="36"/>
      <c r="V40" s="36"/>
    </row>
    <row r="41" spans="12:22" x14ac:dyDescent="0.25">
      <c r="L41" s="159" t="s">
        <v>462</v>
      </c>
      <c r="M41" s="28" t="s">
        <v>321</v>
      </c>
      <c r="N41" s="36">
        <v>370784.49</v>
      </c>
      <c r="O41" s="36">
        <v>365774.48</v>
      </c>
      <c r="P41" s="36">
        <v>388644.34</v>
      </c>
      <c r="Q41" s="36">
        <v>392607.47</v>
      </c>
      <c r="R41" s="36">
        <v>402818.59</v>
      </c>
      <c r="S41" s="36">
        <v>400084.28</v>
      </c>
      <c r="T41" s="36">
        <v>435775.71</v>
      </c>
      <c r="U41" s="36">
        <v>517114.49</v>
      </c>
      <c r="V41" s="36">
        <v>514375.5</v>
      </c>
    </row>
    <row r="42" spans="12:22" x14ac:dyDescent="0.25">
      <c r="L42" s="159"/>
      <c r="M42" s="28" t="s">
        <v>286</v>
      </c>
      <c r="N42" s="36">
        <v>6480.99</v>
      </c>
      <c r="O42" s="36">
        <v>6528.48</v>
      </c>
      <c r="P42" s="36">
        <v>6964.69</v>
      </c>
      <c r="Q42" s="36">
        <v>7009.25</v>
      </c>
      <c r="R42" s="36">
        <v>7089.56</v>
      </c>
      <c r="S42" s="36">
        <v>7223.17</v>
      </c>
      <c r="T42" s="36">
        <v>8103.14</v>
      </c>
      <c r="U42" s="36">
        <v>9953.89</v>
      </c>
      <c r="V42" s="36">
        <v>9607.58</v>
      </c>
    </row>
    <row r="43" spans="12:22" x14ac:dyDescent="0.25">
      <c r="L43" s="159"/>
      <c r="M43" s="28" t="s">
        <v>284</v>
      </c>
      <c r="N43" s="36">
        <v>4558.62</v>
      </c>
      <c r="O43" s="36">
        <v>4759.53</v>
      </c>
      <c r="P43" s="36">
        <v>4916.82</v>
      </c>
      <c r="Q43" s="36">
        <v>5123.42</v>
      </c>
      <c r="R43" s="36">
        <v>5320.59</v>
      </c>
      <c r="S43" s="36">
        <v>5441.78</v>
      </c>
      <c r="T43" s="36">
        <v>6306.79</v>
      </c>
      <c r="U43" s="36">
        <v>7566.05</v>
      </c>
      <c r="V43" s="36">
        <v>7129.67</v>
      </c>
    </row>
    <row r="44" spans="12:22" x14ac:dyDescent="0.25">
      <c r="L44" s="159"/>
      <c r="M44" s="28" t="s">
        <v>285</v>
      </c>
      <c r="N44" s="36">
        <v>7836.21</v>
      </c>
      <c r="O44" s="36">
        <v>8121.45</v>
      </c>
      <c r="P44" s="36">
        <v>8234.52</v>
      </c>
      <c r="Q44" s="36">
        <v>8286.36</v>
      </c>
      <c r="R44" s="36">
        <v>8513.85</v>
      </c>
      <c r="S44" s="36">
        <v>8267.02</v>
      </c>
      <c r="T44" s="36">
        <v>9389.33</v>
      </c>
      <c r="U44" s="36">
        <v>10254.120000000001</v>
      </c>
      <c r="V44" s="36">
        <v>11212.87</v>
      </c>
    </row>
    <row r="45" spans="12:22" x14ac:dyDescent="0.25">
      <c r="L45" s="159"/>
      <c r="M45" s="28" t="s">
        <v>287</v>
      </c>
      <c r="N45" s="36">
        <v>22215.99</v>
      </c>
      <c r="O45" s="36">
        <v>22317.89</v>
      </c>
      <c r="P45" s="36">
        <v>24651.75</v>
      </c>
      <c r="Q45" s="36">
        <v>24400.27</v>
      </c>
      <c r="R45" s="36">
        <v>25882.9</v>
      </c>
      <c r="S45" s="36">
        <v>26316.69</v>
      </c>
      <c r="T45" s="36">
        <v>28244.98</v>
      </c>
      <c r="U45" s="36">
        <v>39381.120000000003</v>
      </c>
      <c r="V45" s="36">
        <v>39327.82</v>
      </c>
    </row>
    <row r="46" spans="12:22" x14ac:dyDescent="0.25">
      <c r="L46" s="159"/>
      <c r="M46" s="28" t="s">
        <v>288</v>
      </c>
      <c r="N46" s="36">
        <v>2043.96</v>
      </c>
      <c r="O46" s="36">
        <v>2273.15</v>
      </c>
      <c r="P46" s="36">
        <v>2267.0100000000002</v>
      </c>
      <c r="Q46" s="36">
        <v>2159.0300000000002</v>
      </c>
      <c r="R46" s="36">
        <v>2105.29</v>
      </c>
      <c r="S46" s="36">
        <v>2209.64</v>
      </c>
      <c r="T46" s="36">
        <v>2351.4499999999998</v>
      </c>
      <c r="U46" s="36">
        <v>2835.79</v>
      </c>
      <c r="V46" s="36">
        <v>2727.74</v>
      </c>
    </row>
  </sheetData>
  <mergeCells count="9">
    <mergeCell ref="L41:L46"/>
    <mergeCell ref="L34:L39"/>
    <mergeCell ref="L27:L32"/>
    <mergeCell ref="C2:J3"/>
    <mergeCell ref="B2:B3"/>
    <mergeCell ref="B21:J22"/>
    <mergeCell ref="B23:J23"/>
    <mergeCell ref="L14:L15"/>
    <mergeCell ref="L8:L13"/>
  </mergeCells>
  <hyperlinks>
    <hyperlink ref="A1" location="Obsah!A1" display="Obsah" xr:uid="{00000000-0004-0000-0F00-000000000000}"/>
  </hyperlinks>
  <pageMargins left="0.7" right="0.7" top="0.75" bottom="0.75" header="0.3" footer="0.3"/>
  <ignoredErrors>
    <ignoredError sqref="N7:V7 N26:V26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zoomScale="70" zoomScaleNormal="70" workbookViewId="0">
      <selection activeCell="D28" sqref="D28"/>
    </sheetView>
  </sheetViews>
  <sheetFormatPr defaultRowHeight="13.5" x14ac:dyDescent="0.25"/>
  <cols>
    <col min="1" max="12" width="8.6640625" style="8"/>
    <col min="13" max="13" width="11.4140625" style="18" customWidth="1"/>
    <col min="14" max="15" width="8.6640625" style="18"/>
    <col min="16" max="16" width="9.25" style="18" customWidth="1"/>
    <col min="17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60</v>
      </c>
      <c r="C2" s="155" t="s">
        <v>15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20"/>
      <c r="O2" s="20"/>
      <c r="P2" s="20"/>
    </row>
    <row r="3" spans="1:16" x14ac:dyDescent="0.25">
      <c r="B3" s="156"/>
      <c r="C3" s="155"/>
      <c r="D3" s="155"/>
      <c r="E3" s="155"/>
      <c r="F3" s="155"/>
      <c r="G3" s="155"/>
      <c r="H3" s="155"/>
      <c r="I3" s="155"/>
      <c r="J3" s="155"/>
      <c r="M3" s="61"/>
      <c r="N3" s="61"/>
      <c r="O3" s="61"/>
    </row>
    <row r="4" spans="1:16" x14ac:dyDescent="0.25">
      <c r="N4" s="154" t="s">
        <v>297</v>
      </c>
      <c r="O4" s="154" t="s">
        <v>320</v>
      </c>
      <c r="P4" s="154" t="s">
        <v>560</v>
      </c>
    </row>
    <row r="5" spans="1:16" x14ac:dyDescent="0.25">
      <c r="N5" s="154"/>
      <c r="O5" s="154"/>
      <c r="P5" s="154"/>
    </row>
    <row r="6" spans="1:16" x14ac:dyDescent="0.25">
      <c r="L6" s="159" t="s">
        <v>502</v>
      </c>
      <c r="M6" s="28" t="s">
        <v>317</v>
      </c>
      <c r="N6" s="62">
        <v>20.7</v>
      </c>
      <c r="O6" s="62">
        <v>24.7</v>
      </c>
      <c r="P6" s="62">
        <v>6.2</v>
      </c>
    </row>
    <row r="7" spans="1:16" x14ac:dyDescent="0.25">
      <c r="L7" s="159"/>
      <c r="M7" s="28" t="s">
        <v>319</v>
      </c>
      <c r="N7" s="62">
        <v>18.7</v>
      </c>
      <c r="O7" s="62">
        <v>18.3</v>
      </c>
      <c r="P7" s="62">
        <v>6.2</v>
      </c>
    </row>
    <row r="8" spans="1:16" x14ac:dyDescent="0.25">
      <c r="L8" s="159"/>
      <c r="M8" s="28" t="s">
        <v>315</v>
      </c>
      <c r="N8" s="62">
        <v>27.3</v>
      </c>
      <c r="O8" s="62">
        <v>16.100000000000001</v>
      </c>
      <c r="P8" s="62">
        <v>6.2</v>
      </c>
    </row>
    <row r="9" spans="1:16" x14ac:dyDescent="0.25">
      <c r="L9" s="159"/>
      <c r="M9" s="28" t="s">
        <v>306</v>
      </c>
      <c r="N9" s="62">
        <v>10.1</v>
      </c>
      <c r="O9" s="62">
        <v>12.9</v>
      </c>
      <c r="P9" s="62">
        <v>6.2</v>
      </c>
    </row>
    <row r="10" spans="1:16" x14ac:dyDescent="0.25">
      <c r="L10" s="159"/>
      <c r="M10" s="28" t="s">
        <v>316</v>
      </c>
      <c r="N10" s="62">
        <v>13.4</v>
      </c>
      <c r="O10" s="62">
        <v>12.8</v>
      </c>
      <c r="P10" s="62">
        <v>6.2</v>
      </c>
    </row>
    <row r="11" spans="1:16" x14ac:dyDescent="0.25">
      <c r="L11" s="159"/>
      <c r="M11" s="28" t="s">
        <v>310</v>
      </c>
      <c r="N11" s="62">
        <v>12.5</v>
      </c>
      <c r="O11" s="62">
        <v>12.5</v>
      </c>
      <c r="P11" s="62">
        <v>6.2</v>
      </c>
    </row>
    <row r="12" spans="1:16" x14ac:dyDescent="0.25">
      <c r="L12" s="159"/>
      <c r="M12" s="28" t="s">
        <v>313</v>
      </c>
      <c r="N12" s="62">
        <v>10.9</v>
      </c>
      <c r="O12" s="62">
        <v>10.6</v>
      </c>
      <c r="P12" s="62">
        <v>6.2</v>
      </c>
    </row>
    <row r="13" spans="1:16" x14ac:dyDescent="0.25">
      <c r="L13" s="159"/>
      <c r="M13" s="28" t="s">
        <v>300</v>
      </c>
      <c r="N13" s="62">
        <v>10</v>
      </c>
      <c r="O13" s="62">
        <v>10.1</v>
      </c>
      <c r="P13" s="62">
        <v>6.2</v>
      </c>
    </row>
    <row r="14" spans="1:16" x14ac:dyDescent="0.25">
      <c r="L14" s="159"/>
      <c r="M14" s="28" t="s">
        <v>299</v>
      </c>
      <c r="N14" s="62">
        <v>5.5</v>
      </c>
      <c r="O14" s="62">
        <v>8.4</v>
      </c>
      <c r="P14" s="62">
        <v>6.2</v>
      </c>
    </row>
    <row r="15" spans="1:16" x14ac:dyDescent="0.25">
      <c r="L15" s="159"/>
      <c r="M15" s="28" t="s">
        <v>312</v>
      </c>
      <c r="N15" s="62">
        <v>10</v>
      </c>
      <c r="O15" s="62">
        <v>7.4</v>
      </c>
      <c r="P15" s="62">
        <v>6.2</v>
      </c>
    </row>
    <row r="16" spans="1:16" x14ac:dyDescent="0.25">
      <c r="L16" s="159"/>
      <c r="M16" s="28" t="s">
        <v>309</v>
      </c>
      <c r="N16" s="62">
        <v>6.3</v>
      </c>
      <c r="O16" s="62">
        <v>7.2</v>
      </c>
      <c r="P16" s="62">
        <v>6.2</v>
      </c>
    </row>
    <row r="17" spans="2:16" x14ac:dyDescent="0.25">
      <c r="L17" s="159"/>
      <c r="M17" s="28" t="s">
        <v>314</v>
      </c>
      <c r="N17" s="62">
        <v>6.2</v>
      </c>
      <c r="O17" s="62">
        <v>6.9</v>
      </c>
      <c r="P17" s="62">
        <v>6.2</v>
      </c>
    </row>
    <row r="18" spans="2:16" x14ac:dyDescent="0.25">
      <c r="L18" s="159"/>
      <c r="M18" s="28" t="s">
        <v>308</v>
      </c>
      <c r="N18" s="62">
        <v>7.5</v>
      </c>
      <c r="O18" s="62">
        <v>6.6</v>
      </c>
      <c r="P18" s="62">
        <v>6.2</v>
      </c>
    </row>
    <row r="19" spans="2:16" x14ac:dyDescent="0.25">
      <c r="L19" s="159"/>
      <c r="M19" s="28" t="s">
        <v>302</v>
      </c>
      <c r="N19" s="62">
        <v>5.6</v>
      </c>
      <c r="O19" s="62">
        <v>6.2</v>
      </c>
      <c r="P19" s="62">
        <v>6.2</v>
      </c>
    </row>
    <row r="20" spans="2:16" x14ac:dyDescent="0.25">
      <c r="L20" s="159"/>
      <c r="M20" s="28" t="s">
        <v>286</v>
      </c>
      <c r="N20" s="62">
        <v>6.9</v>
      </c>
      <c r="O20" s="62">
        <v>6.1</v>
      </c>
      <c r="P20" s="62">
        <v>6.2</v>
      </c>
    </row>
    <row r="21" spans="2:16" x14ac:dyDescent="0.25">
      <c r="B21" s="157" t="s">
        <v>253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284</v>
      </c>
      <c r="N21" s="62">
        <v>6</v>
      </c>
      <c r="O21" s="62">
        <v>5.9</v>
      </c>
      <c r="P21" s="62">
        <v>6.2</v>
      </c>
    </row>
    <row r="22" spans="2:16" x14ac:dyDescent="0.25">
      <c r="B22" s="163" t="s">
        <v>254</v>
      </c>
      <c r="C22" s="163"/>
      <c r="D22" s="163"/>
      <c r="E22" s="163"/>
      <c r="F22" s="163"/>
      <c r="G22" s="163"/>
      <c r="H22" s="163"/>
      <c r="I22" s="163"/>
      <c r="J22" s="163"/>
      <c r="L22" s="159"/>
      <c r="M22" s="28" t="s">
        <v>307</v>
      </c>
      <c r="N22" s="62">
        <v>5.2</v>
      </c>
      <c r="O22" s="62">
        <v>4.5999999999999996</v>
      </c>
      <c r="P22" s="62">
        <v>6.2</v>
      </c>
    </row>
    <row r="23" spans="2:16" x14ac:dyDescent="0.25">
      <c r="L23" s="159"/>
      <c r="M23" s="28" t="s">
        <v>305</v>
      </c>
      <c r="N23" s="62">
        <v>5</v>
      </c>
      <c r="O23" s="62">
        <v>4.3</v>
      </c>
      <c r="P23" s="62">
        <v>6.2</v>
      </c>
    </row>
    <row r="24" spans="2:16" x14ac:dyDescent="0.25">
      <c r="L24" s="159"/>
      <c r="M24" s="28" t="s">
        <v>303</v>
      </c>
      <c r="N24" s="62">
        <v>3</v>
      </c>
      <c r="O24" s="62">
        <v>3.1</v>
      </c>
      <c r="P24" s="62">
        <v>6.2</v>
      </c>
    </row>
    <row r="25" spans="2:16" x14ac:dyDescent="0.25">
      <c r="L25" s="159"/>
      <c r="M25" s="28" t="s">
        <v>301</v>
      </c>
      <c r="N25" s="62">
        <v>2.5</v>
      </c>
      <c r="O25" s="62">
        <v>3</v>
      </c>
      <c r="P25" s="62">
        <v>6.2</v>
      </c>
    </row>
    <row r="26" spans="2:16" x14ac:dyDescent="0.25">
      <c r="L26" s="159"/>
      <c r="M26" s="28" t="s">
        <v>285</v>
      </c>
      <c r="N26" s="62">
        <v>1.9</v>
      </c>
      <c r="O26" s="62">
        <v>1.9</v>
      </c>
      <c r="P26" s="62">
        <v>6.2</v>
      </c>
    </row>
    <row r="27" spans="2:16" x14ac:dyDescent="0.25">
      <c r="L27" s="159"/>
      <c r="M27" s="28" t="s">
        <v>304</v>
      </c>
      <c r="N27" s="62">
        <v>2</v>
      </c>
      <c r="O27" s="62">
        <v>1.9</v>
      </c>
      <c r="P27" s="62">
        <v>6.2</v>
      </c>
    </row>
    <row r="28" spans="2:16" x14ac:dyDescent="0.25">
      <c r="L28" s="159"/>
      <c r="M28" s="28" t="s">
        <v>288</v>
      </c>
      <c r="N28" s="62">
        <v>3.4</v>
      </c>
      <c r="O28" s="62">
        <v>1.6</v>
      </c>
      <c r="P28" s="62">
        <v>6.2</v>
      </c>
    </row>
    <row r="29" spans="2:16" x14ac:dyDescent="0.25">
      <c r="L29" s="159"/>
      <c r="M29" s="28" t="s">
        <v>311</v>
      </c>
      <c r="N29" s="62">
        <v>2.5</v>
      </c>
      <c r="O29" s="62">
        <v>1.3</v>
      </c>
      <c r="P29" s="62">
        <v>6.2</v>
      </c>
    </row>
    <row r="30" spans="2:16" x14ac:dyDescent="0.25">
      <c r="L30" s="159"/>
      <c r="M30" s="28" t="s">
        <v>318</v>
      </c>
      <c r="N30" s="62">
        <v>0.9</v>
      </c>
      <c r="O30" s="62">
        <v>0.9</v>
      </c>
      <c r="P30" s="62">
        <v>6.2</v>
      </c>
    </row>
    <row r="31" spans="2:16" x14ac:dyDescent="0.25">
      <c r="L31" s="159"/>
      <c r="M31" s="28" t="s">
        <v>298</v>
      </c>
      <c r="N31" s="62">
        <v>0.9</v>
      </c>
      <c r="O31" s="62">
        <v>0.9</v>
      </c>
      <c r="P31" s="62">
        <v>6.2</v>
      </c>
    </row>
    <row r="32" spans="2:16" x14ac:dyDescent="0.25">
      <c r="L32" s="159"/>
      <c r="M32" s="28" t="s">
        <v>287</v>
      </c>
      <c r="N32" s="62">
        <v>0.1</v>
      </c>
      <c r="O32" s="62">
        <v>0.2</v>
      </c>
      <c r="P32" s="62">
        <v>6.2</v>
      </c>
    </row>
    <row r="33" spans="14:15" x14ac:dyDescent="0.25">
      <c r="N33" s="89"/>
      <c r="O33" s="89"/>
    </row>
  </sheetData>
  <mergeCells count="8">
    <mergeCell ref="O4:O5"/>
    <mergeCell ref="P4:P5"/>
    <mergeCell ref="L6:L32"/>
    <mergeCell ref="C2:J3"/>
    <mergeCell ref="B2:B3"/>
    <mergeCell ref="B21:J21"/>
    <mergeCell ref="B22:J22"/>
    <mergeCell ref="N4:N5"/>
  </mergeCells>
  <hyperlinks>
    <hyperlink ref="A1" location="Obsah!A1" display="Obsah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2"/>
  <sheetViews>
    <sheetView zoomScale="70" zoomScaleNormal="70" workbookViewId="0">
      <selection activeCell="C25" sqref="C25"/>
    </sheetView>
  </sheetViews>
  <sheetFormatPr defaultRowHeight="13.5" x14ac:dyDescent="0.25"/>
  <cols>
    <col min="1" max="12" width="8.6640625" style="8"/>
    <col min="13" max="13" width="11.5" style="18" customWidth="1"/>
    <col min="14" max="15" width="8.6640625" style="18"/>
    <col min="16" max="16" width="9.58203125" style="18" customWidth="1"/>
    <col min="17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61</v>
      </c>
      <c r="C2" s="155" t="s">
        <v>16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20"/>
      <c r="O2" s="20"/>
    </row>
    <row r="3" spans="1:1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16" x14ac:dyDescent="0.25">
      <c r="N4" s="169">
        <v>2022</v>
      </c>
      <c r="O4" s="169">
        <v>2023</v>
      </c>
      <c r="P4" s="169" t="s">
        <v>455</v>
      </c>
    </row>
    <row r="5" spans="1:16" x14ac:dyDescent="0.25">
      <c r="N5" s="169"/>
      <c r="O5" s="169"/>
      <c r="P5" s="169"/>
    </row>
    <row r="6" spans="1:16" x14ac:dyDescent="0.25">
      <c r="L6" s="159" t="s">
        <v>503</v>
      </c>
      <c r="M6" s="28" t="s">
        <v>285</v>
      </c>
      <c r="N6" s="34">
        <v>169.49308755760367</v>
      </c>
      <c r="O6" s="34">
        <v>170.11981566820279</v>
      </c>
      <c r="P6" s="34">
        <v>138.81014366984863</v>
      </c>
    </row>
    <row r="7" spans="1:16" x14ac:dyDescent="0.25">
      <c r="L7" s="159"/>
      <c r="M7" s="28" t="s">
        <v>317</v>
      </c>
      <c r="N7" s="34">
        <v>154.9115913555992</v>
      </c>
      <c r="O7" s="34">
        <v>167.09233791748525</v>
      </c>
      <c r="P7" s="34">
        <v>138.81014366984863</v>
      </c>
    </row>
    <row r="8" spans="1:16" x14ac:dyDescent="0.25">
      <c r="L8" s="159"/>
      <c r="M8" s="28" t="s">
        <v>301</v>
      </c>
      <c r="N8" s="34">
        <v>179.66648735879505</v>
      </c>
      <c r="O8" s="34">
        <v>158.7627756858526</v>
      </c>
      <c r="P8" s="34">
        <v>138.81014366984863</v>
      </c>
    </row>
    <row r="9" spans="1:16" x14ac:dyDescent="0.25">
      <c r="L9" s="159"/>
      <c r="M9" s="28" t="s">
        <v>287</v>
      </c>
      <c r="N9" s="34">
        <v>154.78883861236801</v>
      </c>
      <c r="O9" s="34">
        <v>154.12895927601809</v>
      </c>
      <c r="P9" s="34">
        <v>138.81014366984863</v>
      </c>
    </row>
    <row r="10" spans="1:16" x14ac:dyDescent="0.25">
      <c r="L10" s="159"/>
      <c r="M10" s="28" t="s">
        <v>288</v>
      </c>
      <c r="N10" s="34">
        <v>151.5228426395939</v>
      </c>
      <c r="O10" s="34">
        <v>152.08121827411171</v>
      </c>
      <c r="P10" s="34">
        <v>138.81014366984863</v>
      </c>
    </row>
    <row r="11" spans="1:16" x14ac:dyDescent="0.25">
      <c r="L11" s="159"/>
      <c r="M11" s="28" t="s">
        <v>304</v>
      </c>
      <c r="N11" s="34">
        <v>144.09759952583227</v>
      </c>
      <c r="O11" s="34">
        <v>145.95475649511013</v>
      </c>
      <c r="P11" s="34">
        <v>138.81014366984863</v>
      </c>
    </row>
    <row r="12" spans="1:16" x14ac:dyDescent="0.25">
      <c r="L12" s="159"/>
      <c r="M12" s="28" t="s">
        <v>303</v>
      </c>
      <c r="N12" s="34">
        <v>161.25184716065021</v>
      </c>
      <c r="O12" s="34">
        <v>144.37407641967491</v>
      </c>
      <c r="P12" s="34">
        <v>138.81014366984863</v>
      </c>
    </row>
    <row r="13" spans="1:16" x14ac:dyDescent="0.25">
      <c r="L13" s="159"/>
      <c r="M13" s="28" t="s">
        <v>298</v>
      </c>
      <c r="N13" s="34">
        <v>144.50162513542796</v>
      </c>
      <c r="O13" s="34">
        <v>144.2578548212351</v>
      </c>
      <c r="P13" s="34">
        <v>138.81014366984863</v>
      </c>
    </row>
    <row r="14" spans="1:16" x14ac:dyDescent="0.25">
      <c r="L14" s="159"/>
      <c r="M14" s="28" t="s">
        <v>312</v>
      </c>
      <c r="N14" s="34">
        <v>141.78343949044586</v>
      </c>
      <c r="O14" s="34">
        <v>142.54777070063693</v>
      </c>
      <c r="P14" s="34">
        <v>138.81014366984863</v>
      </c>
    </row>
    <row r="15" spans="1:16" x14ac:dyDescent="0.25">
      <c r="L15" s="159"/>
      <c r="M15" s="28" t="s">
        <v>299</v>
      </c>
      <c r="N15" s="34">
        <v>153.5265700483092</v>
      </c>
      <c r="O15" s="34">
        <v>141.57487922705315</v>
      </c>
      <c r="P15" s="34">
        <v>138.81014366984863</v>
      </c>
    </row>
    <row r="16" spans="1:16" x14ac:dyDescent="0.25">
      <c r="L16" s="159"/>
      <c r="M16" s="28" t="s">
        <v>300</v>
      </c>
      <c r="N16" s="34">
        <v>137.37650396165509</v>
      </c>
      <c r="O16" s="34">
        <v>140.06651667807884</v>
      </c>
      <c r="P16" s="34">
        <v>138.81014366984863</v>
      </c>
    </row>
    <row r="17" spans="2:16" x14ac:dyDescent="0.25">
      <c r="L17" s="159"/>
      <c r="M17" s="28" t="s">
        <v>302</v>
      </c>
      <c r="N17" s="34">
        <v>144.40039643211097</v>
      </c>
      <c r="O17" s="34">
        <v>139.04856293359762</v>
      </c>
      <c r="P17" s="34">
        <v>138.81014366984863</v>
      </c>
    </row>
    <row r="18" spans="2:16" x14ac:dyDescent="0.25">
      <c r="L18" s="159"/>
      <c r="M18" s="28" t="s">
        <v>313</v>
      </c>
      <c r="N18" s="34">
        <v>146.61230242625592</v>
      </c>
      <c r="O18" s="34">
        <v>138.75968992248065</v>
      </c>
      <c r="P18" s="34">
        <v>138.81014366984863</v>
      </c>
    </row>
    <row r="19" spans="2:16" x14ac:dyDescent="0.25">
      <c r="L19" s="159"/>
      <c r="M19" s="28" t="s">
        <v>306</v>
      </c>
      <c r="N19" s="34">
        <v>138.32933269323092</v>
      </c>
      <c r="O19" s="34">
        <v>138.50216034565531</v>
      </c>
      <c r="P19" s="34">
        <v>138.81014366984863</v>
      </c>
    </row>
    <row r="20" spans="2:16" x14ac:dyDescent="0.25">
      <c r="L20" s="159"/>
      <c r="M20" s="28" t="s">
        <v>319</v>
      </c>
      <c r="N20" s="34">
        <v>141.14207756772558</v>
      </c>
      <c r="O20" s="34">
        <v>136.36717988696159</v>
      </c>
      <c r="P20" s="34">
        <v>138.81014366984863</v>
      </c>
    </row>
    <row r="21" spans="2:16" ht="13.5" customHeight="1" x14ac:dyDescent="0.25">
      <c r="B21" s="157" t="s">
        <v>573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316</v>
      </c>
      <c r="N21" s="34">
        <v>135.07109004739337</v>
      </c>
      <c r="O21" s="34">
        <v>136.20853080568719</v>
      </c>
      <c r="P21" s="34">
        <v>138.81014366984863</v>
      </c>
    </row>
    <row r="22" spans="2:16" x14ac:dyDescent="0.25">
      <c r="B22" s="163" t="s">
        <v>256</v>
      </c>
      <c r="C22" s="163"/>
      <c r="D22" s="163"/>
      <c r="E22" s="163"/>
      <c r="F22" s="163"/>
      <c r="G22" s="163"/>
      <c r="H22" s="163"/>
      <c r="I22" s="163"/>
      <c r="J22" s="163"/>
      <c r="L22" s="159"/>
      <c r="M22" s="28" t="s">
        <v>305</v>
      </c>
      <c r="N22" s="34">
        <v>132.89631705364292</v>
      </c>
      <c r="O22" s="34">
        <v>135.02802241793432</v>
      </c>
      <c r="P22" s="34">
        <v>138.81014366984863</v>
      </c>
    </row>
    <row r="23" spans="2:16" x14ac:dyDescent="0.25">
      <c r="L23" s="159"/>
      <c r="M23" s="28" t="s">
        <v>308</v>
      </c>
      <c r="N23" s="34">
        <v>139.60514233241506</v>
      </c>
      <c r="O23" s="34">
        <v>134.31588613406797</v>
      </c>
      <c r="P23" s="34">
        <v>138.81014366984863</v>
      </c>
    </row>
    <row r="24" spans="2:16" x14ac:dyDescent="0.25">
      <c r="L24" s="159"/>
      <c r="M24" s="28" t="s">
        <v>284</v>
      </c>
      <c r="N24" s="34">
        <v>130.19417475728153</v>
      </c>
      <c r="O24" s="34">
        <v>133.30097087378644</v>
      </c>
      <c r="P24" s="34">
        <v>138.81014366984863</v>
      </c>
    </row>
    <row r="25" spans="2:16" x14ac:dyDescent="0.25">
      <c r="L25" s="159"/>
      <c r="M25" s="28" t="s">
        <v>310</v>
      </c>
      <c r="N25" s="34">
        <v>140.37623762376236</v>
      </c>
      <c r="O25" s="34">
        <v>133.00990099009903</v>
      </c>
      <c r="P25" s="34">
        <v>138.81014366984863</v>
      </c>
    </row>
    <row r="26" spans="2:16" x14ac:dyDescent="0.25">
      <c r="L26" s="159"/>
      <c r="M26" s="28" t="s">
        <v>314</v>
      </c>
      <c r="N26" s="34">
        <v>144.88240827845721</v>
      </c>
      <c r="O26" s="34">
        <v>132.47412982126059</v>
      </c>
      <c r="P26" s="34">
        <v>138.81014366984863</v>
      </c>
    </row>
    <row r="27" spans="2:16" x14ac:dyDescent="0.25">
      <c r="L27" s="159"/>
      <c r="M27" s="28" t="s">
        <v>309</v>
      </c>
      <c r="N27" s="34">
        <v>132.79233476730542</v>
      </c>
      <c r="O27" s="34">
        <v>131.15956198670318</v>
      </c>
      <c r="P27" s="34">
        <v>138.81014366984863</v>
      </c>
    </row>
    <row r="28" spans="2:16" x14ac:dyDescent="0.25">
      <c r="L28" s="159"/>
      <c r="M28" s="28" t="s">
        <v>315</v>
      </c>
      <c r="N28" s="34">
        <v>131.53734939759036</v>
      </c>
      <c r="O28" s="34">
        <v>131.06506024096385</v>
      </c>
      <c r="P28" s="34">
        <v>138.81014366984863</v>
      </c>
    </row>
    <row r="29" spans="2:16" x14ac:dyDescent="0.25">
      <c r="L29" s="159"/>
      <c r="M29" s="28" t="s">
        <v>318</v>
      </c>
      <c r="N29" s="34">
        <v>132.39988531014052</v>
      </c>
      <c r="O29" s="34">
        <v>130.23989295613114</v>
      </c>
      <c r="P29" s="34">
        <v>138.81014366984863</v>
      </c>
    </row>
    <row r="30" spans="2:16" x14ac:dyDescent="0.25">
      <c r="L30" s="159"/>
      <c r="M30" s="28" t="s">
        <v>286</v>
      </c>
      <c r="N30" s="34">
        <v>127.82026768642447</v>
      </c>
      <c r="O30" s="34">
        <v>129.73231357552581</v>
      </c>
      <c r="P30" s="34">
        <v>138.81014366984863</v>
      </c>
    </row>
    <row r="31" spans="2:16" x14ac:dyDescent="0.25">
      <c r="L31" s="159"/>
      <c r="M31" s="28" t="s">
        <v>307</v>
      </c>
      <c r="N31" s="34">
        <v>128.41015992474129</v>
      </c>
      <c r="O31" s="34">
        <v>127.65757290686734</v>
      </c>
      <c r="P31" s="34">
        <v>138.81014366984863</v>
      </c>
    </row>
    <row r="32" spans="2:16" x14ac:dyDescent="0.25">
      <c r="L32" s="159"/>
      <c r="M32" s="28" t="s">
        <v>311</v>
      </c>
      <c r="N32" s="34">
        <v>121.86926716230569</v>
      </c>
      <c r="O32" s="34">
        <v>124.56309742203339</v>
      </c>
      <c r="P32" s="34">
        <v>138.81014366984863</v>
      </c>
    </row>
  </sheetData>
  <mergeCells count="8">
    <mergeCell ref="C2:J3"/>
    <mergeCell ref="B2:B3"/>
    <mergeCell ref="B22:J22"/>
    <mergeCell ref="P4:P5"/>
    <mergeCell ref="O4:O5"/>
    <mergeCell ref="N4:N5"/>
    <mergeCell ref="L6:L32"/>
    <mergeCell ref="B21:J21"/>
  </mergeCells>
  <hyperlinks>
    <hyperlink ref="A1" location="Obsah!A1" display="Obsah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74"/>
  <sheetViews>
    <sheetView zoomScale="70" zoomScaleNormal="70" workbookViewId="0">
      <selection activeCell="A16" sqref="A16"/>
    </sheetView>
  </sheetViews>
  <sheetFormatPr defaultRowHeight="13.5" x14ac:dyDescent="0.25"/>
  <cols>
    <col min="1" max="12" width="8.6640625" style="8"/>
    <col min="13" max="13" width="11.33203125" style="8" customWidth="1"/>
    <col min="14" max="15" width="8.6640625" style="8"/>
    <col min="16" max="17" width="9.58203125" style="8" customWidth="1"/>
    <col min="18" max="16384" width="8.6640625" style="8"/>
  </cols>
  <sheetData>
    <row r="1" spans="1:17" x14ac:dyDescent="0.25">
      <c r="A1" s="10" t="s">
        <v>86</v>
      </c>
    </row>
    <row r="2" spans="1:17" ht="14" customHeight="1" x14ac:dyDescent="0.25">
      <c r="B2" s="156" t="s">
        <v>62</v>
      </c>
      <c r="C2" s="155" t="s">
        <v>17</v>
      </c>
      <c r="D2" s="155"/>
      <c r="E2" s="155"/>
      <c r="F2" s="155"/>
      <c r="G2" s="155"/>
      <c r="H2" s="155"/>
      <c r="I2" s="155"/>
      <c r="J2" s="155"/>
      <c r="K2" s="9"/>
    </row>
    <row r="3" spans="1:17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17" ht="13.5" customHeight="1" x14ac:dyDescent="0.25">
      <c r="N4" s="154" t="s">
        <v>297</v>
      </c>
      <c r="O4" s="154" t="s">
        <v>320</v>
      </c>
      <c r="P4" s="154" t="s">
        <v>466</v>
      </c>
      <c r="Q4" s="154" t="s">
        <v>455</v>
      </c>
    </row>
    <row r="5" spans="1:17" x14ac:dyDescent="0.25">
      <c r="B5" s="164" t="s">
        <v>469</v>
      </c>
      <c r="C5" s="164"/>
      <c r="D5" s="164"/>
      <c r="E5" s="164"/>
      <c r="F5" s="164"/>
      <c r="G5" s="164"/>
      <c r="H5" s="164"/>
      <c r="I5" s="164"/>
      <c r="J5" s="164"/>
      <c r="M5" s="18"/>
      <c r="N5" s="154"/>
      <c r="O5" s="154"/>
      <c r="P5" s="154"/>
      <c r="Q5" s="154"/>
    </row>
    <row r="6" spans="1:17" x14ac:dyDescent="0.25">
      <c r="L6" s="159" t="s">
        <v>467</v>
      </c>
      <c r="M6" s="28" t="s">
        <v>312</v>
      </c>
      <c r="N6" s="63">
        <v>0.32979999999999998</v>
      </c>
      <c r="O6" s="63">
        <v>0.33229999999999998</v>
      </c>
      <c r="P6" s="63">
        <v>0.23350000000000001</v>
      </c>
      <c r="Q6" s="63">
        <v>0.24410000000000001</v>
      </c>
    </row>
    <row r="7" spans="1:17" x14ac:dyDescent="0.25">
      <c r="L7" s="159"/>
      <c r="M7" s="28" t="s">
        <v>285</v>
      </c>
      <c r="N7" s="63">
        <v>0.27310000000000001</v>
      </c>
      <c r="O7" s="63">
        <v>0.3296</v>
      </c>
      <c r="P7" s="63">
        <v>0.23350000000000001</v>
      </c>
      <c r="Q7" s="63">
        <v>0.24410000000000001</v>
      </c>
    </row>
    <row r="8" spans="1:17" x14ac:dyDescent="0.25">
      <c r="L8" s="159"/>
      <c r="M8" s="28" t="s">
        <v>288</v>
      </c>
      <c r="N8" s="63">
        <v>0.28149999999999997</v>
      </c>
      <c r="O8" s="63">
        <v>0.31209999999999999</v>
      </c>
      <c r="P8" s="63">
        <v>0.23350000000000001</v>
      </c>
      <c r="Q8" s="63">
        <v>0.24410000000000001</v>
      </c>
    </row>
    <row r="9" spans="1:17" x14ac:dyDescent="0.25">
      <c r="L9" s="159"/>
      <c r="M9" s="28" t="s">
        <v>317</v>
      </c>
      <c r="N9" s="63">
        <v>0.20990000000000003</v>
      </c>
      <c r="O9" s="63">
        <v>0.29880000000000001</v>
      </c>
      <c r="P9" s="63">
        <v>0.23350000000000001</v>
      </c>
      <c r="Q9" s="63">
        <v>0.24410000000000001</v>
      </c>
    </row>
    <row r="10" spans="1:17" x14ac:dyDescent="0.25">
      <c r="L10" s="159"/>
      <c r="M10" s="28" t="s">
        <v>307</v>
      </c>
      <c r="N10" s="63">
        <v>0.34840000000000004</v>
      </c>
      <c r="O10" s="63">
        <v>0.29419999999999996</v>
      </c>
      <c r="P10" s="63">
        <v>0.23350000000000001</v>
      </c>
      <c r="Q10" s="63">
        <v>0.24410000000000001</v>
      </c>
    </row>
    <row r="11" spans="1:17" x14ac:dyDescent="0.25">
      <c r="L11" s="159"/>
      <c r="M11" s="28" t="s">
        <v>319</v>
      </c>
      <c r="N11" s="63">
        <v>0.2868</v>
      </c>
      <c r="O11" s="63">
        <v>0.28690000000000004</v>
      </c>
      <c r="P11" s="63">
        <v>0.23350000000000001</v>
      </c>
      <c r="Q11" s="63">
        <v>0.24410000000000001</v>
      </c>
    </row>
    <row r="12" spans="1:17" x14ac:dyDescent="0.25">
      <c r="L12" s="159"/>
      <c r="M12" s="28" t="s">
        <v>303</v>
      </c>
      <c r="N12" s="63">
        <v>0.22800000000000001</v>
      </c>
      <c r="O12" s="63">
        <v>0.28399999999999997</v>
      </c>
      <c r="P12" s="63">
        <v>0.23350000000000001</v>
      </c>
      <c r="Q12" s="63">
        <v>0.24410000000000001</v>
      </c>
    </row>
    <row r="13" spans="1:17" x14ac:dyDescent="0.25">
      <c r="L13" s="159"/>
      <c r="M13" s="28" t="s">
        <v>287</v>
      </c>
      <c r="N13" s="63">
        <v>0.1812</v>
      </c>
      <c r="O13" s="63">
        <v>0.27869999999999995</v>
      </c>
      <c r="P13" s="63">
        <v>0.23350000000000001</v>
      </c>
      <c r="Q13" s="63">
        <v>0.24410000000000001</v>
      </c>
    </row>
    <row r="14" spans="1:17" x14ac:dyDescent="0.25">
      <c r="L14" s="159"/>
      <c r="M14" s="28" t="s">
        <v>286</v>
      </c>
      <c r="N14" s="63">
        <v>0.2243</v>
      </c>
      <c r="O14" s="63">
        <v>0.26869999999999999</v>
      </c>
      <c r="P14" s="63">
        <v>0.23350000000000001</v>
      </c>
      <c r="Q14" s="63">
        <v>0.24410000000000001</v>
      </c>
    </row>
    <row r="15" spans="1:17" x14ac:dyDescent="0.25">
      <c r="L15" s="159"/>
      <c r="M15" s="28" t="s">
        <v>316</v>
      </c>
      <c r="N15" s="63">
        <v>0.255</v>
      </c>
      <c r="O15" s="63">
        <v>0.25889999999999996</v>
      </c>
      <c r="P15" s="63">
        <v>0.23350000000000001</v>
      </c>
      <c r="Q15" s="63">
        <v>0.24410000000000001</v>
      </c>
    </row>
    <row r="16" spans="1:17" x14ac:dyDescent="0.25">
      <c r="L16" s="159"/>
      <c r="M16" s="28" t="s">
        <v>306</v>
      </c>
      <c r="N16" s="63">
        <v>0.20150000000000001</v>
      </c>
      <c r="O16" s="63">
        <v>0.24479999999999999</v>
      </c>
      <c r="P16" s="63">
        <v>0.23350000000000001</v>
      </c>
      <c r="Q16" s="63">
        <v>0.24410000000000001</v>
      </c>
    </row>
    <row r="17" spans="2:17" x14ac:dyDescent="0.25">
      <c r="L17" s="159"/>
      <c r="M17" s="28" t="s">
        <v>309</v>
      </c>
      <c r="N17" s="63">
        <v>0.15329999999999999</v>
      </c>
      <c r="O17" s="63">
        <v>0.2424</v>
      </c>
      <c r="P17" s="63">
        <v>0.23350000000000001</v>
      </c>
      <c r="Q17" s="63">
        <v>0.24410000000000001</v>
      </c>
    </row>
    <row r="18" spans="2:17" x14ac:dyDescent="0.25">
      <c r="L18" s="159"/>
      <c r="M18" s="28" t="s">
        <v>284</v>
      </c>
      <c r="N18" s="63">
        <v>0.23130000000000001</v>
      </c>
      <c r="O18" s="63">
        <v>0.24009999999999998</v>
      </c>
      <c r="P18" s="63">
        <v>0.23350000000000001</v>
      </c>
      <c r="Q18" s="63">
        <v>0.24410000000000001</v>
      </c>
    </row>
    <row r="19" spans="2:17" x14ac:dyDescent="0.25">
      <c r="L19" s="159"/>
      <c r="M19" s="28" t="s">
        <v>314</v>
      </c>
      <c r="N19" s="63">
        <v>0.2515</v>
      </c>
      <c r="O19" s="63">
        <v>0.23320000000000002</v>
      </c>
      <c r="P19" s="63">
        <v>0.23350000000000001</v>
      </c>
      <c r="Q19" s="63">
        <v>0.24410000000000001</v>
      </c>
    </row>
    <row r="20" spans="2:17" x14ac:dyDescent="0.25">
      <c r="L20" s="159"/>
      <c r="M20" s="28" t="s">
        <v>298</v>
      </c>
      <c r="N20" s="63">
        <v>0.31120000000000003</v>
      </c>
      <c r="O20" s="63">
        <v>0.19979999999999998</v>
      </c>
      <c r="P20" s="63">
        <v>0.23350000000000001</v>
      </c>
      <c r="Q20" s="63">
        <v>0.24410000000000001</v>
      </c>
    </row>
    <row r="21" spans="2:17" x14ac:dyDescent="0.25">
      <c r="L21" s="159"/>
      <c r="M21" s="28" t="s">
        <v>299</v>
      </c>
      <c r="N21" s="63">
        <v>0.21830000000000002</v>
      </c>
      <c r="O21" s="63">
        <v>0.19969999999999999</v>
      </c>
      <c r="P21" s="63">
        <v>0.23350000000000001</v>
      </c>
      <c r="Q21" s="63">
        <v>0.24410000000000001</v>
      </c>
    </row>
    <row r="22" spans="2:17" x14ac:dyDescent="0.25">
      <c r="L22" s="159"/>
      <c r="M22" s="28" t="s">
        <v>318</v>
      </c>
      <c r="N22" s="63">
        <v>0.1709</v>
      </c>
      <c r="O22" s="63">
        <v>0.1968</v>
      </c>
      <c r="P22" s="63">
        <v>0.23350000000000001</v>
      </c>
      <c r="Q22" s="63">
        <v>0.24410000000000001</v>
      </c>
    </row>
    <row r="23" spans="2:17" x14ac:dyDescent="0.25">
      <c r="B23" s="164" t="s">
        <v>470</v>
      </c>
      <c r="C23" s="164"/>
      <c r="D23" s="164"/>
      <c r="E23" s="164"/>
      <c r="F23" s="164"/>
      <c r="G23" s="164"/>
      <c r="H23" s="164"/>
      <c r="I23" s="164"/>
      <c r="J23" s="164"/>
      <c r="L23" s="159"/>
      <c r="M23" s="28" t="s">
        <v>301</v>
      </c>
      <c r="N23" s="63">
        <v>0.2611</v>
      </c>
      <c r="O23" s="63">
        <v>0.19370000000000001</v>
      </c>
      <c r="P23" s="63">
        <v>0.23350000000000001</v>
      </c>
      <c r="Q23" s="63">
        <v>0.24410000000000001</v>
      </c>
    </row>
    <row r="24" spans="2:17" x14ac:dyDescent="0.25">
      <c r="L24" s="159"/>
      <c r="M24" s="28" t="s">
        <v>313</v>
      </c>
      <c r="N24" s="63">
        <v>0.25569999999999998</v>
      </c>
      <c r="O24" s="63">
        <v>0.18990000000000001</v>
      </c>
      <c r="P24" s="63">
        <v>0.23350000000000001</v>
      </c>
      <c r="Q24" s="63">
        <v>0.24410000000000001</v>
      </c>
    </row>
    <row r="25" spans="2:17" x14ac:dyDescent="0.25">
      <c r="L25" s="159"/>
      <c r="M25" s="28" t="s">
        <v>300</v>
      </c>
      <c r="N25" s="63">
        <v>0.23470000000000002</v>
      </c>
      <c r="O25" s="63">
        <v>0.18740000000000001</v>
      </c>
      <c r="P25" s="63">
        <v>0.23350000000000001</v>
      </c>
      <c r="Q25" s="63">
        <v>0.24410000000000001</v>
      </c>
    </row>
    <row r="26" spans="2:17" x14ac:dyDescent="0.25">
      <c r="L26" s="159"/>
      <c r="M26" s="28" t="s">
        <v>315</v>
      </c>
      <c r="N26" s="63">
        <v>0.29449999999999998</v>
      </c>
      <c r="O26" s="63">
        <v>0.17909999999999998</v>
      </c>
      <c r="P26" s="63">
        <v>0.23350000000000001</v>
      </c>
      <c r="Q26" s="63">
        <v>0.24410000000000001</v>
      </c>
    </row>
    <row r="27" spans="2:17" x14ac:dyDescent="0.25">
      <c r="L27" s="159"/>
      <c r="M27" s="28" t="s">
        <v>305</v>
      </c>
      <c r="N27" s="63">
        <v>0.1331</v>
      </c>
      <c r="O27" s="63">
        <v>0.17580000000000001</v>
      </c>
      <c r="P27" s="63">
        <v>0.23350000000000001</v>
      </c>
      <c r="Q27" s="63">
        <v>0.24410000000000001</v>
      </c>
    </row>
    <row r="28" spans="2:17" x14ac:dyDescent="0.25">
      <c r="L28" s="159"/>
      <c r="M28" s="28" t="s">
        <v>302</v>
      </c>
      <c r="N28" s="63">
        <v>8.3100000000000007E-2</v>
      </c>
      <c r="O28" s="63">
        <v>0.15750000000000003</v>
      </c>
      <c r="P28" s="63">
        <v>0.23350000000000001</v>
      </c>
      <c r="Q28" s="63">
        <v>0.24410000000000001</v>
      </c>
    </row>
    <row r="29" spans="2:17" x14ac:dyDescent="0.25">
      <c r="L29" s="159"/>
      <c r="M29" s="28" t="s">
        <v>304</v>
      </c>
      <c r="N29" s="63">
        <v>0.19289999999999999</v>
      </c>
      <c r="O29" s="63">
        <v>0.15050000000000002</v>
      </c>
      <c r="P29" s="63">
        <v>0.23350000000000001</v>
      </c>
      <c r="Q29" s="63">
        <v>0.24410000000000001</v>
      </c>
    </row>
    <row r="30" spans="2:17" x14ac:dyDescent="0.25">
      <c r="L30" s="159"/>
      <c r="M30" s="28" t="s">
        <v>311</v>
      </c>
      <c r="N30" s="63">
        <v>0.14090000000000003</v>
      </c>
      <c r="O30" s="63">
        <v>0.14460000000000001</v>
      </c>
      <c r="P30" s="63">
        <v>0.23350000000000001</v>
      </c>
      <c r="Q30" s="63">
        <v>0.24410000000000001</v>
      </c>
    </row>
    <row r="31" spans="2:17" x14ac:dyDescent="0.25">
      <c r="L31" s="159"/>
      <c r="M31" s="28" t="s">
        <v>310</v>
      </c>
      <c r="N31" s="63">
        <v>0.13719999999999999</v>
      </c>
      <c r="O31" s="63">
        <v>0.11649999999999999</v>
      </c>
      <c r="P31" s="63">
        <v>0.23350000000000001</v>
      </c>
      <c r="Q31" s="63">
        <v>0.24410000000000001</v>
      </c>
    </row>
    <row r="32" spans="2:17" x14ac:dyDescent="0.25">
      <c r="L32" s="159"/>
      <c r="M32" s="28" t="s">
        <v>308</v>
      </c>
      <c r="N32" s="63">
        <v>0.14379999999999998</v>
      </c>
      <c r="O32" s="63">
        <v>0.11550000000000001</v>
      </c>
      <c r="P32" s="63">
        <v>0.23350000000000001</v>
      </c>
      <c r="Q32" s="63">
        <v>0.24410000000000001</v>
      </c>
    </row>
    <row r="33" spans="2:17" x14ac:dyDescent="0.25">
      <c r="M33" s="18"/>
      <c r="N33" s="63"/>
      <c r="O33" s="63"/>
      <c r="P33" s="64"/>
      <c r="Q33" s="64"/>
    </row>
    <row r="34" spans="2:17" ht="13.5" customHeight="1" x14ac:dyDescent="0.25">
      <c r="L34" s="159" t="s">
        <v>468</v>
      </c>
      <c r="M34" s="28" t="s">
        <v>308</v>
      </c>
      <c r="N34" s="63">
        <v>0.20350000000000001</v>
      </c>
      <c r="O34" s="63">
        <v>0.158</v>
      </c>
      <c r="P34" s="63">
        <v>9.1299999999999992E-2</v>
      </c>
      <c r="Q34" s="63">
        <v>8.1299999999999997E-2</v>
      </c>
    </row>
    <row r="35" spans="2:17" x14ac:dyDescent="0.25">
      <c r="L35" s="159"/>
      <c r="M35" s="28" t="s">
        <v>285</v>
      </c>
      <c r="N35" s="63">
        <v>0.11360000000000001</v>
      </c>
      <c r="O35" s="63">
        <v>0.11909999999999998</v>
      </c>
      <c r="P35" s="63">
        <v>9.1299999999999992E-2</v>
      </c>
      <c r="Q35" s="63">
        <v>8.1299999999999997E-2</v>
      </c>
    </row>
    <row r="36" spans="2:17" x14ac:dyDescent="0.25">
      <c r="L36" s="159"/>
      <c r="M36" s="28" t="s">
        <v>310</v>
      </c>
      <c r="N36" s="63">
        <v>0.1613</v>
      </c>
      <c r="O36" s="63">
        <v>0.11599999999999999</v>
      </c>
      <c r="P36" s="63">
        <v>9.1299999999999992E-2</v>
      </c>
      <c r="Q36" s="63">
        <v>8.1299999999999997E-2</v>
      </c>
    </row>
    <row r="37" spans="2:17" x14ac:dyDescent="0.25">
      <c r="L37" s="159"/>
      <c r="M37" s="28" t="s">
        <v>317</v>
      </c>
      <c r="N37" s="63">
        <v>0.10189999999999999</v>
      </c>
      <c r="O37" s="63">
        <v>0.1071</v>
      </c>
      <c r="P37" s="63">
        <v>9.1299999999999992E-2</v>
      </c>
      <c r="Q37" s="63">
        <v>8.1299999999999997E-2</v>
      </c>
    </row>
    <row r="38" spans="2:17" x14ac:dyDescent="0.25">
      <c r="L38" s="159"/>
      <c r="M38" s="28" t="s">
        <v>288</v>
      </c>
      <c r="N38" s="63">
        <v>9.580000000000001E-2</v>
      </c>
      <c r="O38" s="63">
        <v>0.10679999999999999</v>
      </c>
      <c r="P38" s="63">
        <v>9.1299999999999992E-2</v>
      </c>
      <c r="Q38" s="63">
        <v>8.1299999999999997E-2</v>
      </c>
    </row>
    <row r="39" spans="2:17" x14ac:dyDescent="0.25">
      <c r="L39" s="159"/>
      <c r="M39" s="28" t="s">
        <v>287</v>
      </c>
      <c r="N39" s="63">
        <v>8.1599999999999992E-2</v>
      </c>
      <c r="O39" s="63">
        <v>0.1008</v>
      </c>
      <c r="P39" s="63">
        <v>9.1299999999999992E-2</v>
      </c>
      <c r="Q39" s="63">
        <v>8.1299999999999997E-2</v>
      </c>
    </row>
    <row r="40" spans="2:17" x14ac:dyDescent="0.25">
      <c r="L40" s="159"/>
      <c r="M40" s="28" t="s">
        <v>299</v>
      </c>
      <c r="N40" s="63">
        <v>0.121</v>
      </c>
      <c r="O40" s="63">
        <v>9.820000000000001E-2</v>
      </c>
      <c r="P40" s="63">
        <v>9.1299999999999992E-2</v>
      </c>
      <c r="Q40" s="63">
        <v>8.1299999999999997E-2</v>
      </c>
    </row>
    <row r="41" spans="2:17" ht="13.5" customHeight="1" x14ac:dyDescent="0.25">
      <c r="B41" s="157" t="s">
        <v>572</v>
      </c>
      <c r="C41" s="157"/>
      <c r="D41" s="157"/>
      <c r="E41" s="157"/>
      <c r="F41" s="157"/>
      <c r="G41" s="157"/>
      <c r="H41" s="157"/>
      <c r="I41" s="157"/>
      <c r="J41" s="157"/>
      <c r="L41" s="159"/>
      <c r="M41" s="28" t="s">
        <v>309</v>
      </c>
      <c r="N41" s="63">
        <v>8.0799999999999997E-2</v>
      </c>
      <c r="O41" s="63">
        <v>9.0900000000000009E-2</v>
      </c>
      <c r="P41" s="63">
        <v>9.1299999999999992E-2</v>
      </c>
      <c r="Q41" s="63">
        <v>8.1299999999999997E-2</v>
      </c>
    </row>
    <row r="42" spans="2:17" x14ac:dyDescent="0.25">
      <c r="B42" s="157" t="s">
        <v>257</v>
      </c>
      <c r="C42" s="157"/>
      <c r="D42" s="157"/>
      <c r="E42" s="157"/>
      <c r="F42" s="157"/>
      <c r="G42" s="157"/>
      <c r="H42" s="157"/>
      <c r="I42" s="157"/>
      <c r="J42" s="157"/>
      <c r="L42" s="159"/>
      <c r="M42" s="28" t="s">
        <v>315</v>
      </c>
      <c r="N42" s="63">
        <v>0.16450000000000001</v>
      </c>
      <c r="O42" s="63">
        <v>8.8499999999999995E-2</v>
      </c>
      <c r="P42" s="63">
        <v>9.1299999999999992E-2</v>
      </c>
      <c r="Q42" s="63">
        <v>8.1299999999999997E-2</v>
      </c>
    </row>
    <row r="43" spans="2:17" x14ac:dyDescent="0.25">
      <c r="B43" s="157"/>
      <c r="C43" s="157"/>
      <c r="D43" s="157"/>
      <c r="E43" s="157"/>
      <c r="F43" s="157"/>
      <c r="G43" s="157"/>
      <c r="H43" s="157"/>
      <c r="I43" s="157"/>
      <c r="J43" s="157"/>
      <c r="L43" s="159"/>
      <c r="M43" s="28" t="s">
        <v>300</v>
      </c>
      <c r="N43" s="63">
        <v>0.14360000000000001</v>
      </c>
      <c r="O43" s="63">
        <v>8.7400000000000005E-2</v>
      </c>
      <c r="P43" s="63">
        <v>9.1299999999999992E-2</v>
      </c>
      <c r="Q43" s="63">
        <v>8.1299999999999997E-2</v>
      </c>
    </row>
    <row r="44" spans="2:17" x14ac:dyDescent="0.25">
      <c r="L44" s="159"/>
      <c r="M44" s="28" t="s">
        <v>319</v>
      </c>
      <c r="N44" s="63">
        <v>7.7199999999999991E-2</v>
      </c>
      <c r="O44" s="63">
        <v>8.2900000000000001E-2</v>
      </c>
      <c r="P44" s="63">
        <v>9.1299999999999992E-2</v>
      </c>
      <c r="Q44" s="63">
        <v>8.1299999999999997E-2</v>
      </c>
    </row>
    <row r="45" spans="2:17" x14ac:dyDescent="0.25">
      <c r="L45" s="159"/>
      <c r="M45" s="28" t="s">
        <v>301</v>
      </c>
      <c r="N45" s="63">
        <v>0.12940000000000002</v>
      </c>
      <c r="O45" s="63">
        <v>8.1699999999999995E-2</v>
      </c>
      <c r="P45" s="63">
        <v>9.1299999999999992E-2</v>
      </c>
      <c r="Q45" s="63">
        <v>8.1299999999999997E-2</v>
      </c>
    </row>
    <row r="46" spans="2:17" x14ac:dyDescent="0.25">
      <c r="L46" s="159"/>
      <c r="M46" s="28" t="s">
        <v>284</v>
      </c>
      <c r="N46" s="63">
        <v>9.0399999999999994E-2</v>
      </c>
      <c r="O46" s="63">
        <v>8.1500000000000003E-2</v>
      </c>
      <c r="P46" s="63">
        <v>9.1299999999999992E-2</v>
      </c>
      <c r="Q46" s="63">
        <v>8.1299999999999997E-2</v>
      </c>
    </row>
    <row r="47" spans="2:17" x14ac:dyDescent="0.25">
      <c r="L47" s="159"/>
      <c r="M47" s="28" t="s">
        <v>307</v>
      </c>
      <c r="N47" s="63">
        <v>0.1002</v>
      </c>
      <c r="O47" s="63">
        <v>8.0100000000000005E-2</v>
      </c>
      <c r="P47" s="63">
        <v>9.1299999999999992E-2</v>
      </c>
      <c r="Q47" s="63">
        <v>8.1299999999999997E-2</v>
      </c>
    </row>
    <row r="48" spans="2:17" x14ac:dyDescent="0.25">
      <c r="L48" s="159"/>
      <c r="M48" s="28" t="s">
        <v>306</v>
      </c>
      <c r="N48" s="63">
        <v>7.9100000000000004E-2</v>
      </c>
      <c r="O48" s="63">
        <v>7.85E-2</v>
      </c>
      <c r="P48" s="63">
        <v>9.1299999999999992E-2</v>
      </c>
      <c r="Q48" s="63">
        <v>8.1299999999999997E-2</v>
      </c>
    </row>
    <row r="49" spans="12:17" x14ac:dyDescent="0.25">
      <c r="L49" s="159"/>
      <c r="M49" s="28" t="s">
        <v>316</v>
      </c>
      <c r="N49" s="63">
        <v>8.3499999999999991E-2</v>
      </c>
      <c r="O49" s="63">
        <v>7.8399999999999997E-2</v>
      </c>
      <c r="P49" s="63">
        <v>9.1299999999999992E-2</v>
      </c>
      <c r="Q49" s="63">
        <v>8.1299999999999997E-2</v>
      </c>
    </row>
    <row r="50" spans="12:17" x14ac:dyDescent="0.25">
      <c r="L50" s="159"/>
      <c r="M50" s="28" t="s">
        <v>286</v>
      </c>
      <c r="N50" s="63">
        <v>0.1067</v>
      </c>
      <c r="O50" s="63">
        <v>7.6399999999999996E-2</v>
      </c>
      <c r="P50" s="63">
        <v>9.1299999999999992E-2</v>
      </c>
      <c r="Q50" s="63">
        <v>8.1299999999999997E-2</v>
      </c>
    </row>
    <row r="51" spans="12:17" x14ac:dyDescent="0.25">
      <c r="L51" s="159"/>
      <c r="M51" s="28" t="s">
        <v>304</v>
      </c>
      <c r="N51" s="63">
        <v>8.9499999999999996E-2</v>
      </c>
      <c r="O51" s="63">
        <v>7.4099999999999999E-2</v>
      </c>
      <c r="P51" s="63">
        <v>9.1299999999999992E-2</v>
      </c>
      <c r="Q51" s="63">
        <v>8.1299999999999997E-2</v>
      </c>
    </row>
    <row r="52" spans="12:17" x14ac:dyDescent="0.25">
      <c r="L52" s="159"/>
      <c r="M52" s="28" t="s">
        <v>303</v>
      </c>
      <c r="N52" s="63">
        <v>8.2299999999999998E-2</v>
      </c>
      <c r="O52" s="63">
        <v>6.9900000000000004E-2</v>
      </c>
      <c r="P52" s="63">
        <v>9.1299999999999992E-2</v>
      </c>
      <c r="Q52" s="63">
        <v>8.1299999999999997E-2</v>
      </c>
    </row>
    <row r="53" spans="12:17" x14ac:dyDescent="0.25">
      <c r="L53" s="159"/>
      <c r="M53" s="28" t="s">
        <v>318</v>
      </c>
      <c r="N53" s="63">
        <v>9.2299999999999993E-2</v>
      </c>
      <c r="O53" s="63">
        <v>6.9499999999999992E-2</v>
      </c>
      <c r="P53" s="63">
        <v>9.1299999999999992E-2</v>
      </c>
      <c r="Q53" s="63">
        <v>8.1299999999999997E-2</v>
      </c>
    </row>
    <row r="54" spans="12:17" x14ac:dyDescent="0.25">
      <c r="L54" s="159"/>
      <c r="M54" s="28" t="s">
        <v>305</v>
      </c>
      <c r="N54" s="63">
        <v>0.123</v>
      </c>
      <c r="O54" s="63">
        <v>6.6299999999999998E-2</v>
      </c>
      <c r="P54" s="63">
        <v>9.1299999999999992E-2</v>
      </c>
      <c r="Q54" s="63">
        <v>8.1299999999999997E-2</v>
      </c>
    </row>
    <row r="55" spans="12:17" x14ac:dyDescent="0.25">
      <c r="L55" s="159"/>
      <c r="M55" s="28" t="s">
        <v>314</v>
      </c>
      <c r="N55" s="63">
        <v>8.4599999999999995E-2</v>
      </c>
      <c r="O55" s="63">
        <v>6.25E-2</v>
      </c>
      <c r="P55" s="63">
        <v>9.1299999999999992E-2</v>
      </c>
      <c r="Q55" s="63">
        <v>8.1299999999999997E-2</v>
      </c>
    </row>
    <row r="56" spans="12:17" x14ac:dyDescent="0.25">
      <c r="L56" s="159"/>
      <c r="M56" s="28" t="s">
        <v>298</v>
      </c>
      <c r="N56" s="63">
        <v>0.1153</v>
      </c>
      <c r="O56" s="63">
        <v>6.0899999999999996E-2</v>
      </c>
      <c r="P56" s="63">
        <v>9.1299999999999992E-2</v>
      </c>
      <c r="Q56" s="63">
        <v>8.1299999999999997E-2</v>
      </c>
    </row>
    <row r="57" spans="12:17" x14ac:dyDescent="0.25">
      <c r="L57" s="159"/>
      <c r="M57" s="28" t="s">
        <v>302</v>
      </c>
      <c r="N57" s="63">
        <v>9.8699999999999996E-2</v>
      </c>
      <c r="O57" s="63">
        <v>6.0399999999999995E-2</v>
      </c>
      <c r="P57" s="63">
        <v>9.1299999999999992E-2</v>
      </c>
      <c r="Q57" s="63">
        <v>8.1299999999999997E-2</v>
      </c>
    </row>
    <row r="58" spans="12:17" x14ac:dyDescent="0.25">
      <c r="L58" s="159"/>
      <c r="M58" s="28" t="s">
        <v>313</v>
      </c>
      <c r="N58" s="63">
        <v>0.105</v>
      </c>
      <c r="O58" s="63">
        <v>5.0599999999999999E-2</v>
      </c>
      <c r="P58" s="63">
        <v>9.1299999999999992E-2</v>
      </c>
      <c r="Q58" s="63">
        <v>8.1299999999999997E-2</v>
      </c>
    </row>
    <row r="59" spans="12:17" x14ac:dyDescent="0.25">
      <c r="L59" s="18"/>
      <c r="M59" s="18"/>
      <c r="N59" s="18"/>
    </row>
    <row r="60" spans="12:17" x14ac:dyDescent="0.25">
      <c r="L60" s="18"/>
      <c r="M60" s="18"/>
      <c r="N60" s="18"/>
    </row>
    <row r="61" spans="12:17" x14ac:dyDescent="0.25">
      <c r="L61" s="18"/>
      <c r="M61" s="18"/>
      <c r="N61" s="18"/>
    </row>
    <row r="62" spans="12:17" x14ac:dyDescent="0.25">
      <c r="L62" s="18"/>
      <c r="M62" s="18"/>
      <c r="N62" s="18"/>
    </row>
    <row r="63" spans="12:17" x14ac:dyDescent="0.25">
      <c r="L63" s="18"/>
      <c r="M63" s="18"/>
      <c r="N63" s="18"/>
    </row>
    <row r="64" spans="12:17" x14ac:dyDescent="0.25">
      <c r="L64" s="18"/>
      <c r="M64" s="18"/>
      <c r="N64" s="18"/>
    </row>
    <row r="65" spans="12:14" x14ac:dyDescent="0.25">
      <c r="L65" s="18"/>
      <c r="M65" s="18"/>
      <c r="N65" s="18"/>
    </row>
    <row r="66" spans="12:14" x14ac:dyDescent="0.25">
      <c r="L66" s="18"/>
      <c r="M66" s="18"/>
      <c r="N66" s="18"/>
    </row>
    <row r="67" spans="12:14" x14ac:dyDescent="0.25">
      <c r="L67" s="18"/>
      <c r="M67" s="18"/>
      <c r="N67" s="18"/>
    </row>
    <row r="68" spans="12:14" x14ac:dyDescent="0.25">
      <c r="L68" s="18"/>
      <c r="M68" s="18"/>
      <c r="N68" s="18"/>
    </row>
    <row r="69" spans="12:14" x14ac:dyDescent="0.25">
      <c r="L69" s="18"/>
      <c r="M69" s="18"/>
      <c r="N69" s="18"/>
    </row>
    <row r="70" spans="12:14" x14ac:dyDescent="0.25">
      <c r="L70" s="18"/>
      <c r="M70" s="18"/>
      <c r="N70" s="18"/>
    </row>
    <row r="71" spans="12:14" x14ac:dyDescent="0.25">
      <c r="L71" s="18"/>
      <c r="M71" s="18"/>
      <c r="N71" s="18"/>
    </row>
    <row r="72" spans="12:14" x14ac:dyDescent="0.25">
      <c r="L72" s="18"/>
      <c r="M72" s="18"/>
      <c r="N72" s="18"/>
    </row>
    <row r="73" spans="12:14" x14ac:dyDescent="0.25">
      <c r="L73" s="18"/>
      <c r="M73" s="18"/>
      <c r="N73" s="18"/>
    </row>
    <row r="74" spans="12:14" x14ac:dyDescent="0.25">
      <c r="L74" s="18"/>
      <c r="M74" s="18"/>
      <c r="N74" s="18"/>
    </row>
  </sheetData>
  <mergeCells count="12">
    <mergeCell ref="C2:J3"/>
    <mergeCell ref="B2:B3"/>
    <mergeCell ref="B42:J43"/>
    <mergeCell ref="N4:N5"/>
    <mergeCell ref="B5:J5"/>
    <mergeCell ref="B23:J23"/>
    <mergeCell ref="B41:J41"/>
    <mergeCell ref="O4:O5"/>
    <mergeCell ref="Q4:Q5"/>
    <mergeCell ref="P4:P5"/>
    <mergeCell ref="L6:L32"/>
    <mergeCell ref="L34:L58"/>
  </mergeCells>
  <hyperlinks>
    <hyperlink ref="A1" location="Obsah!A1" display="Obsah" xr:uid="{00000000-0004-0000-1200-000000000000}"/>
  </hyperlinks>
  <pageMargins left="0.7" right="0.7" top="0.75" bottom="0.75" header="0.3" footer="0.3"/>
  <ignoredErrors>
    <ignoredError sqref="N4:O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zoomScale="70" zoomScaleNormal="70" workbookViewId="0">
      <selection activeCell="M15" sqref="M15"/>
    </sheetView>
  </sheetViews>
  <sheetFormatPr defaultRowHeight="13.5" x14ac:dyDescent="0.25"/>
  <cols>
    <col min="1" max="11" width="8.6640625" style="8"/>
    <col min="12" max="18" width="14.5" style="8" customWidth="1"/>
    <col min="19" max="16384" width="8.6640625" style="8"/>
  </cols>
  <sheetData>
    <row r="1" spans="1:21" x14ac:dyDescent="0.25">
      <c r="A1" s="10" t="s">
        <v>86</v>
      </c>
    </row>
    <row r="2" spans="1:21" ht="14" customHeight="1" x14ac:dyDescent="0.25">
      <c r="B2" s="156" t="s">
        <v>45</v>
      </c>
      <c r="C2" s="155" t="s">
        <v>3</v>
      </c>
      <c r="D2" s="155"/>
      <c r="E2" s="155"/>
      <c r="F2" s="155"/>
      <c r="G2" s="155"/>
      <c r="H2" s="155"/>
      <c r="I2" s="155"/>
      <c r="J2" s="155"/>
      <c r="K2" s="9"/>
      <c r="L2" s="9"/>
      <c r="M2" s="9"/>
      <c r="N2" s="9"/>
      <c r="O2" s="9"/>
    </row>
    <row r="3" spans="1:21" ht="14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  <c r="K3" s="11"/>
      <c r="L3" s="11"/>
      <c r="M3" s="11"/>
      <c r="N3" s="11"/>
      <c r="O3" s="11"/>
    </row>
    <row r="4" spans="1:21" ht="13.5" customHeight="1" x14ac:dyDescent="0.25"/>
    <row r="5" spans="1:21" x14ac:dyDescent="0.25">
      <c r="S5" s="17"/>
      <c r="T5" s="17"/>
      <c r="U5" s="17"/>
    </row>
    <row r="6" spans="1:21" x14ac:dyDescent="0.25">
      <c r="S6" s="17"/>
      <c r="T6" s="17"/>
      <c r="U6" s="17"/>
    </row>
    <row r="7" spans="1:21" x14ac:dyDescent="0.25">
      <c r="S7" s="17"/>
      <c r="T7" s="17"/>
      <c r="U7" s="17"/>
    </row>
    <row r="8" spans="1:21" x14ac:dyDescent="0.25">
      <c r="S8" s="17"/>
      <c r="T8" s="17"/>
      <c r="U8" s="17"/>
    </row>
    <row r="9" spans="1:21" ht="13.5" customHeight="1" x14ac:dyDescent="0.25">
      <c r="N9" s="154" t="s">
        <v>448</v>
      </c>
      <c r="O9" s="154"/>
      <c r="P9" s="154" t="s">
        <v>441</v>
      </c>
      <c r="Q9" s="154"/>
      <c r="R9" s="154" t="s">
        <v>562</v>
      </c>
      <c r="S9" s="154"/>
      <c r="T9" s="17"/>
      <c r="U9" s="17"/>
    </row>
    <row r="10" spans="1:21" x14ac:dyDescent="0.25">
      <c r="M10" s="16"/>
      <c r="N10" s="154"/>
      <c r="O10" s="154"/>
      <c r="P10" s="154"/>
      <c r="Q10" s="154"/>
      <c r="R10" s="154"/>
      <c r="S10" s="154"/>
      <c r="T10" s="17"/>
      <c r="U10" s="17"/>
    </row>
    <row r="11" spans="1:21" x14ac:dyDescent="0.25">
      <c r="M11" s="17"/>
      <c r="N11" s="40">
        <v>2022</v>
      </c>
      <c r="O11" s="40">
        <v>2023</v>
      </c>
      <c r="P11" s="40">
        <v>2022</v>
      </c>
      <c r="Q11" s="40">
        <v>2023</v>
      </c>
      <c r="R11" s="40">
        <v>2022</v>
      </c>
      <c r="S11" s="40">
        <v>2023</v>
      </c>
      <c r="T11" s="17"/>
      <c r="U11" s="17"/>
    </row>
    <row r="12" spans="1:21" x14ac:dyDescent="0.25">
      <c r="L12" s="158" t="s">
        <v>447</v>
      </c>
      <c r="M12" s="28" t="s">
        <v>284</v>
      </c>
      <c r="N12" s="49">
        <v>118.58168761220824</v>
      </c>
      <c r="O12" s="49">
        <v>132.76481149012568</v>
      </c>
      <c r="P12" s="49">
        <v>117.989417989418</v>
      </c>
      <c r="Q12" s="49">
        <v>132.010582010582</v>
      </c>
      <c r="R12" s="49">
        <v>113.62514849675591</v>
      </c>
      <c r="S12" s="49">
        <v>127.99049620762131</v>
      </c>
      <c r="T12" s="17"/>
      <c r="U12" s="17"/>
    </row>
    <row r="13" spans="1:21" x14ac:dyDescent="0.25">
      <c r="L13" s="158"/>
      <c r="M13" s="42" t="s">
        <v>285</v>
      </c>
      <c r="N13" s="49">
        <v>121.27264692885549</v>
      </c>
      <c r="O13" s="49">
        <v>141.92664604507291</v>
      </c>
      <c r="P13" s="49">
        <v>132.0756281615391</v>
      </c>
      <c r="Q13" s="49">
        <v>163.54589932830251</v>
      </c>
      <c r="R13" s="49">
        <v>113.62514849675591</v>
      </c>
      <c r="S13" s="49">
        <v>127.99049620762131</v>
      </c>
    </row>
    <row r="14" spans="1:21" x14ac:dyDescent="0.25">
      <c r="L14" s="158"/>
      <c r="M14" s="42" t="s">
        <v>286</v>
      </c>
      <c r="N14" s="49">
        <v>111.61611505485386</v>
      </c>
      <c r="O14" s="49">
        <v>120.2175716788052</v>
      </c>
      <c r="P14" s="49">
        <v>111.49829004529069</v>
      </c>
      <c r="Q14" s="49">
        <v>123.78223495702005</v>
      </c>
      <c r="R14" s="49">
        <v>113.62514849675591</v>
      </c>
      <c r="S14" s="49">
        <v>127.99049620762131</v>
      </c>
    </row>
    <row r="15" spans="1:21" x14ac:dyDescent="0.25">
      <c r="L15" s="158"/>
      <c r="M15" s="42" t="s">
        <v>287</v>
      </c>
      <c r="N15" s="49">
        <v>119.15285451197055</v>
      </c>
      <c r="O15" s="49">
        <v>132.13627992633519</v>
      </c>
      <c r="P15" s="49">
        <v>117.88756388415673</v>
      </c>
      <c r="Q15" s="49">
        <v>136.62691652470187</v>
      </c>
      <c r="R15" s="49">
        <v>113.62514849675591</v>
      </c>
      <c r="S15" s="49">
        <v>127.99049620762131</v>
      </c>
    </row>
    <row r="16" spans="1:21" x14ac:dyDescent="0.25">
      <c r="L16" s="158"/>
      <c r="M16" s="42" t="s">
        <v>288</v>
      </c>
      <c r="N16" s="49">
        <v>115.28533234995851</v>
      </c>
      <c r="O16" s="49">
        <v>127.95242924310868</v>
      </c>
      <c r="P16" s="49">
        <v>120.80171413266672</v>
      </c>
      <c r="Q16" s="49">
        <v>141.69270600839209</v>
      </c>
      <c r="R16" s="49">
        <v>113.62514849675591</v>
      </c>
      <c r="S16" s="49">
        <v>127.99049620762131</v>
      </c>
    </row>
    <row r="21" spans="2:10" ht="13.5" customHeight="1" x14ac:dyDescent="0.25">
      <c r="B21" s="157" t="s">
        <v>613</v>
      </c>
      <c r="C21" s="157"/>
      <c r="D21" s="157"/>
      <c r="E21" s="157"/>
      <c r="F21" s="157"/>
      <c r="G21" s="157"/>
      <c r="H21" s="157"/>
      <c r="I21" s="157"/>
      <c r="J21" s="157"/>
    </row>
    <row r="22" spans="2:10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10" x14ac:dyDescent="0.25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2:10" x14ac:dyDescent="0.25">
      <c r="B24" s="157" t="s">
        <v>129</v>
      </c>
      <c r="C24" s="157"/>
      <c r="D24" s="157"/>
      <c r="E24" s="157"/>
      <c r="F24" s="157"/>
      <c r="G24" s="157"/>
      <c r="H24" s="157"/>
      <c r="I24" s="157"/>
      <c r="J24" s="157"/>
    </row>
    <row r="25" spans="2:10" ht="13.5" customHeight="1" x14ac:dyDescent="0.25">
      <c r="B25" s="157"/>
      <c r="C25" s="157"/>
      <c r="D25" s="157"/>
      <c r="E25" s="157"/>
      <c r="F25" s="157"/>
      <c r="G25" s="157"/>
      <c r="H25" s="157"/>
      <c r="I25" s="157"/>
      <c r="J25" s="157"/>
    </row>
  </sheetData>
  <mergeCells count="8">
    <mergeCell ref="R9:S10"/>
    <mergeCell ref="C2:J3"/>
    <mergeCell ref="B2:B3"/>
    <mergeCell ref="B24:J25"/>
    <mergeCell ref="L12:L16"/>
    <mergeCell ref="N9:O10"/>
    <mergeCell ref="P9:Q10"/>
    <mergeCell ref="B21:J23"/>
  </mergeCells>
  <hyperlinks>
    <hyperlink ref="A1" location="Obsah!A1" display="Obsah" xr:uid="{00000000-0004-0000-0100-00000000000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43"/>
  <sheetViews>
    <sheetView zoomScale="70" zoomScaleNormal="70" workbookViewId="0">
      <selection activeCell="A20" sqref="A20"/>
    </sheetView>
  </sheetViews>
  <sheetFormatPr defaultRowHeight="13.5" x14ac:dyDescent="0.25"/>
  <cols>
    <col min="1" max="11" width="8.6640625" style="8"/>
    <col min="12" max="13" width="8.6640625" style="18"/>
    <col min="14" max="14" width="10.75" style="18" customWidth="1"/>
    <col min="15" max="15" width="13.58203125" style="18" customWidth="1"/>
    <col min="16" max="17" width="11.75" style="18" customWidth="1"/>
    <col min="18" max="18" width="8.6640625" style="18"/>
    <col min="19" max="20" width="8.6640625" style="8"/>
    <col min="21" max="21" width="10.4140625" style="8" customWidth="1"/>
    <col min="22" max="22" width="13.6640625" style="8" customWidth="1"/>
    <col min="23" max="23" width="12" style="8" customWidth="1"/>
    <col min="24" max="24" width="11.1640625" style="8" customWidth="1"/>
    <col min="25" max="25" width="10.1640625" style="18" customWidth="1"/>
    <col min="26" max="26" width="9.83203125" style="18" customWidth="1"/>
    <col min="27" max="29" width="8.6640625" style="18"/>
    <col min="30" max="16384" width="8.6640625" style="8"/>
  </cols>
  <sheetData>
    <row r="1" spans="1:28" x14ac:dyDescent="0.25">
      <c r="A1" s="10" t="s">
        <v>86</v>
      </c>
    </row>
    <row r="2" spans="1:28" ht="14" customHeight="1" x14ac:dyDescent="0.25">
      <c r="B2" s="156" t="s">
        <v>63</v>
      </c>
      <c r="C2" s="155" t="s">
        <v>18</v>
      </c>
      <c r="D2" s="155"/>
      <c r="E2" s="155"/>
      <c r="F2" s="155"/>
      <c r="G2" s="155"/>
      <c r="H2" s="155"/>
      <c r="I2" s="155"/>
      <c r="J2" s="155"/>
      <c r="K2" s="9"/>
      <c r="Y2" s="20"/>
      <c r="Z2" s="20"/>
      <c r="AB2" s="20"/>
    </row>
    <row r="3" spans="1:28" x14ac:dyDescent="0.25">
      <c r="B3" s="156"/>
      <c r="C3" s="155"/>
      <c r="D3" s="155"/>
      <c r="E3" s="155"/>
      <c r="F3" s="155"/>
      <c r="G3" s="155"/>
      <c r="H3" s="155"/>
      <c r="I3" s="155"/>
      <c r="J3" s="155"/>
      <c r="U3" s="154">
        <v>2015</v>
      </c>
      <c r="V3" s="154"/>
      <c r="W3" s="154"/>
      <c r="X3" s="154"/>
    </row>
    <row r="4" spans="1:28" x14ac:dyDescent="0.25">
      <c r="U4" s="154" t="s">
        <v>131</v>
      </c>
      <c r="V4" s="154" t="s">
        <v>339</v>
      </c>
      <c r="W4" s="154" t="s">
        <v>135</v>
      </c>
      <c r="X4" s="154" t="s">
        <v>133</v>
      </c>
    </row>
    <row r="5" spans="1:28" x14ac:dyDescent="0.25">
      <c r="B5" s="170">
        <v>2015</v>
      </c>
      <c r="C5" s="170"/>
      <c r="D5" s="170"/>
      <c r="E5" s="170"/>
      <c r="F5" s="170"/>
      <c r="G5" s="170"/>
      <c r="H5" s="170"/>
      <c r="I5" s="170"/>
      <c r="J5" s="170"/>
      <c r="U5" s="154"/>
      <c r="V5" s="154"/>
      <c r="W5" s="154"/>
      <c r="X5" s="154"/>
    </row>
    <row r="6" spans="1:28" x14ac:dyDescent="0.25">
      <c r="S6" s="159" t="s">
        <v>482</v>
      </c>
      <c r="T6" s="28" t="s">
        <v>286</v>
      </c>
      <c r="U6" s="23">
        <v>8416.2419999999984</v>
      </c>
      <c r="V6" s="23">
        <v>16587.016000000003</v>
      </c>
      <c r="W6" s="23">
        <v>21636.741000000002</v>
      </c>
      <c r="X6" s="23">
        <v>29917.691000000003</v>
      </c>
    </row>
    <row r="7" spans="1:28" x14ac:dyDescent="0.25">
      <c r="S7" s="159"/>
      <c r="T7" s="28" t="s">
        <v>284</v>
      </c>
      <c r="U7" s="23">
        <v>7906.1679999999997</v>
      </c>
      <c r="V7" s="23">
        <v>10124.922000000004</v>
      </c>
      <c r="W7" s="23">
        <v>10339.334000000001</v>
      </c>
      <c r="X7" s="23">
        <v>16187.740000000007</v>
      </c>
    </row>
    <row r="8" spans="1:28" x14ac:dyDescent="0.25">
      <c r="N8" s="154">
        <v>2015</v>
      </c>
      <c r="O8" s="154"/>
      <c r="P8" s="154"/>
      <c r="Q8" s="154"/>
      <c r="S8" s="159"/>
      <c r="T8" s="28" t="s">
        <v>285</v>
      </c>
      <c r="U8" s="23">
        <v>8496.4820000000018</v>
      </c>
      <c r="V8" s="23">
        <v>7839.6540000000023</v>
      </c>
      <c r="W8" s="23">
        <v>6827.4340000000002</v>
      </c>
      <c r="X8" s="23">
        <v>8722.3680000000004</v>
      </c>
    </row>
    <row r="9" spans="1:28" ht="13.5" customHeight="1" x14ac:dyDescent="0.25">
      <c r="N9" s="154" t="s">
        <v>131</v>
      </c>
      <c r="O9" s="154" t="s">
        <v>339</v>
      </c>
      <c r="P9" s="154" t="s">
        <v>135</v>
      </c>
      <c r="Q9" s="154" t="s">
        <v>133</v>
      </c>
      <c r="S9" s="159"/>
      <c r="T9" s="28" t="s">
        <v>287</v>
      </c>
      <c r="U9" s="23">
        <v>27503.337999999992</v>
      </c>
      <c r="V9" s="23">
        <v>47175.974000000009</v>
      </c>
      <c r="W9" s="23">
        <v>39637.998</v>
      </c>
      <c r="X9" s="23">
        <v>44954.094000000012</v>
      </c>
    </row>
    <row r="10" spans="1:28" x14ac:dyDescent="0.25">
      <c r="N10" s="154"/>
      <c r="O10" s="154"/>
      <c r="P10" s="154"/>
      <c r="Q10" s="154"/>
      <c r="S10" s="159"/>
      <c r="T10" s="28" t="s">
        <v>288</v>
      </c>
      <c r="U10" s="23">
        <v>3220.5060000000008</v>
      </c>
      <c r="V10" s="23">
        <v>2785.547</v>
      </c>
      <c r="W10" s="23">
        <v>5220.5669999999991</v>
      </c>
      <c r="X10" s="23">
        <v>6596.6610000000001</v>
      </c>
    </row>
    <row r="11" spans="1:28" x14ac:dyDescent="0.25">
      <c r="L11" s="159" t="s">
        <v>556</v>
      </c>
      <c r="M11" s="28" t="s">
        <v>286</v>
      </c>
      <c r="N11" s="59">
        <f t="shared" ref="N11:Q15" si="0">U11/U6</f>
        <v>0.52502399527009813</v>
      </c>
      <c r="O11" s="59">
        <f t="shared" si="0"/>
        <v>0.65373777899532992</v>
      </c>
      <c r="P11" s="59">
        <f t="shared" si="0"/>
        <v>0.35281422465610701</v>
      </c>
      <c r="Q11" s="59">
        <f t="shared" si="0"/>
        <v>0.35147923013176374</v>
      </c>
      <c r="S11" s="159" t="s">
        <v>554</v>
      </c>
      <c r="T11" s="28" t="s">
        <v>286</v>
      </c>
      <c r="U11" s="23">
        <v>4418.7290000000003</v>
      </c>
      <c r="V11" s="23">
        <v>10843.559000000003</v>
      </c>
      <c r="W11" s="23">
        <v>7633.7500000000018</v>
      </c>
      <c r="X11" s="23">
        <v>10515.446999999998</v>
      </c>
    </row>
    <row r="12" spans="1:28" x14ac:dyDescent="0.25">
      <c r="L12" s="159"/>
      <c r="M12" s="28" t="s">
        <v>284</v>
      </c>
      <c r="N12" s="59">
        <f t="shared" si="0"/>
        <v>0.50155675922899701</v>
      </c>
      <c r="O12" s="59">
        <f t="shared" si="0"/>
        <v>0.67134038168392818</v>
      </c>
      <c r="P12" s="59">
        <f t="shared" si="0"/>
        <v>0.41258740650026399</v>
      </c>
      <c r="Q12" s="59">
        <f t="shared" si="0"/>
        <v>0.45721762271941624</v>
      </c>
      <c r="S12" s="159"/>
      <c r="T12" s="28" t="s">
        <v>284</v>
      </c>
      <c r="U12" s="23">
        <v>3965.3920000000003</v>
      </c>
      <c r="V12" s="23">
        <v>6797.2690000000039</v>
      </c>
      <c r="W12" s="23">
        <v>4265.8790000000008</v>
      </c>
      <c r="X12" s="23">
        <v>7401.3200000000061</v>
      </c>
    </row>
    <row r="13" spans="1:28" x14ac:dyDescent="0.25">
      <c r="L13" s="159"/>
      <c r="M13" s="28" t="s">
        <v>285</v>
      </c>
      <c r="N13" s="59">
        <f t="shared" si="0"/>
        <v>0.47184587691705809</v>
      </c>
      <c r="O13" s="59">
        <f t="shared" si="0"/>
        <v>0.73547824942274231</v>
      </c>
      <c r="P13" s="59">
        <f t="shared" si="0"/>
        <v>0.38663368990458197</v>
      </c>
      <c r="Q13" s="59">
        <f t="shared" si="0"/>
        <v>0.4235582584912721</v>
      </c>
      <c r="S13" s="159"/>
      <c r="T13" s="28" t="s">
        <v>285</v>
      </c>
      <c r="U13" s="23">
        <v>4009.0300000000007</v>
      </c>
      <c r="V13" s="23">
        <v>5765.8950000000013</v>
      </c>
      <c r="W13" s="23">
        <v>2639.7159999999999</v>
      </c>
      <c r="X13" s="23">
        <v>3694.431</v>
      </c>
    </row>
    <row r="14" spans="1:28" x14ac:dyDescent="0.25">
      <c r="L14" s="159"/>
      <c r="M14" s="28" t="s">
        <v>287</v>
      </c>
      <c r="N14" s="59">
        <f t="shared" si="0"/>
        <v>0.55921503055374588</v>
      </c>
      <c r="O14" s="59">
        <f t="shared" si="0"/>
        <v>0.72086240339203167</v>
      </c>
      <c r="P14" s="59">
        <f t="shared" si="0"/>
        <v>0.29604643503942862</v>
      </c>
      <c r="Q14" s="59">
        <f t="shared" si="0"/>
        <v>0.42581741275889146</v>
      </c>
      <c r="S14" s="159"/>
      <c r="T14" s="28" t="s">
        <v>287</v>
      </c>
      <c r="U14" s="23">
        <v>15380.279999999995</v>
      </c>
      <c r="V14" s="23">
        <v>34007.386000000006</v>
      </c>
      <c r="W14" s="23">
        <v>11734.688000000002</v>
      </c>
      <c r="X14" s="23">
        <v>19142.236000000012</v>
      </c>
    </row>
    <row r="15" spans="1:28" x14ac:dyDescent="0.25">
      <c r="L15" s="159"/>
      <c r="M15" s="28" t="s">
        <v>288</v>
      </c>
      <c r="N15" s="59">
        <f t="shared" si="0"/>
        <v>0.40559713287290899</v>
      </c>
      <c r="O15" s="59">
        <f t="shared" si="0"/>
        <v>0.63271307215423067</v>
      </c>
      <c r="P15" s="59">
        <f t="shared" si="0"/>
        <v>0.38293081958338993</v>
      </c>
      <c r="Q15" s="59">
        <f t="shared" si="0"/>
        <v>0.37849148228171808</v>
      </c>
      <c r="S15" s="159"/>
      <c r="T15" s="28" t="s">
        <v>288</v>
      </c>
      <c r="U15" s="23">
        <v>1306.228000000001</v>
      </c>
      <c r="V15" s="23">
        <v>1762.4520000000007</v>
      </c>
      <c r="W15" s="23">
        <v>1999.1159999999988</v>
      </c>
      <c r="X15" s="23">
        <v>2496.7800000000007</v>
      </c>
    </row>
    <row r="16" spans="1:28" x14ac:dyDescent="0.25">
      <c r="L16" s="159" t="s">
        <v>555</v>
      </c>
      <c r="M16" s="28" t="s">
        <v>286</v>
      </c>
      <c r="N16" s="59">
        <f t="shared" ref="N16:Q20" si="1">U16/U6</f>
        <v>3.2971485373162988E-2</v>
      </c>
      <c r="O16" s="59">
        <f t="shared" si="1"/>
        <v>2.5958677558398684E-2</v>
      </c>
      <c r="P16" s="59">
        <f t="shared" si="1"/>
        <v>1.3111863750645257E-2</v>
      </c>
      <c r="Q16" s="59">
        <f t="shared" si="1"/>
        <v>1.2433145325285964E-2</v>
      </c>
      <c r="S16" s="159" t="s">
        <v>557</v>
      </c>
      <c r="T16" s="28" t="s">
        <v>286</v>
      </c>
      <c r="U16" s="23">
        <v>277.49599999999998</v>
      </c>
      <c r="V16" s="23">
        <v>430.577</v>
      </c>
      <c r="W16" s="23">
        <v>283.69800000000004</v>
      </c>
      <c r="X16" s="23">
        <v>371.971</v>
      </c>
    </row>
    <row r="17" spans="2:24" x14ac:dyDescent="0.25">
      <c r="L17" s="159"/>
      <c r="M17" s="28" t="s">
        <v>284</v>
      </c>
      <c r="N17" s="59">
        <f t="shared" si="1"/>
        <v>3.0777489170480569E-2</v>
      </c>
      <c r="O17" s="59">
        <f t="shared" si="1"/>
        <v>3.1484983291723126E-2</v>
      </c>
      <c r="P17" s="59">
        <f t="shared" si="1"/>
        <v>1.6451446485818137E-2</v>
      </c>
      <c r="Q17" s="59">
        <f t="shared" si="1"/>
        <v>1.6464435430764264E-2</v>
      </c>
      <c r="S17" s="159"/>
      <c r="T17" s="28" t="s">
        <v>284</v>
      </c>
      <c r="U17" s="23">
        <v>243.33199999999999</v>
      </c>
      <c r="V17" s="23">
        <v>318.78300000000002</v>
      </c>
      <c r="W17" s="23">
        <v>170.09700000000001</v>
      </c>
      <c r="X17" s="23">
        <v>266.52200000000005</v>
      </c>
    </row>
    <row r="18" spans="2:24" x14ac:dyDescent="0.25">
      <c r="L18" s="159"/>
      <c r="M18" s="28" t="s">
        <v>285</v>
      </c>
      <c r="N18" s="59">
        <f t="shared" si="1"/>
        <v>3.1084630085722532E-2</v>
      </c>
      <c r="O18" s="59">
        <f t="shared" si="1"/>
        <v>2.6525405330388292E-2</v>
      </c>
      <c r="P18" s="59">
        <f t="shared" si="1"/>
        <v>4.0905118965631884E-2</v>
      </c>
      <c r="Q18" s="59">
        <f t="shared" si="1"/>
        <v>1.9074636612442859E-2</v>
      </c>
      <c r="S18" s="159"/>
      <c r="T18" s="28" t="s">
        <v>285</v>
      </c>
      <c r="U18" s="23">
        <v>264.11</v>
      </c>
      <c r="V18" s="23">
        <v>207.94999999999996</v>
      </c>
      <c r="W18" s="23">
        <v>279.27699999999999</v>
      </c>
      <c r="X18" s="23">
        <v>166.376</v>
      </c>
    </row>
    <row r="19" spans="2:24" x14ac:dyDescent="0.25">
      <c r="L19" s="159"/>
      <c r="M19" s="28" t="s">
        <v>287</v>
      </c>
      <c r="N19" s="59">
        <f t="shared" si="1"/>
        <v>3.5440461808672108E-2</v>
      </c>
      <c r="O19" s="59">
        <f t="shared" si="1"/>
        <v>2.5945177093746909E-2</v>
      </c>
      <c r="P19" s="59">
        <f t="shared" si="1"/>
        <v>2.4954489376582543E-2</v>
      </c>
      <c r="Q19" s="59">
        <f t="shared" si="1"/>
        <v>2.1105841883944976E-2</v>
      </c>
      <c r="S19" s="159"/>
      <c r="T19" s="28" t="s">
        <v>287</v>
      </c>
      <c r="U19" s="23">
        <v>974.73099999999999</v>
      </c>
      <c r="V19" s="23">
        <v>1223.989</v>
      </c>
      <c r="W19" s="23">
        <v>989.14600000000007</v>
      </c>
      <c r="X19" s="23">
        <v>948.79399999999987</v>
      </c>
    </row>
    <row r="20" spans="2:24" x14ac:dyDescent="0.25">
      <c r="L20" s="159"/>
      <c r="M20" s="28" t="s">
        <v>288</v>
      </c>
      <c r="N20" s="59">
        <f t="shared" si="1"/>
        <v>2.7035813626802734E-2</v>
      </c>
      <c r="O20" s="59">
        <f t="shared" si="1"/>
        <v>4.9652007307720888E-2</v>
      </c>
      <c r="P20" s="59">
        <f t="shared" si="1"/>
        <v>1.8292265955019829E-2</v>
      </c>
      <c r="Q20" s="59">
        <f t="shared" si="1"/>
        <v>1.2588793027260306E-2</v>
      </c>
      <c r="S20" s="159"/>
      <c r="T20" s="28" t="s">
        <v>288</v>
      </c>
      <c r="U20" s="23">
        <v>87.068999999999988</v>
      </c>
      <c r="V20" s="23">
        <v>138.30799999999999</v>
      </c>
      <c r="W20" s="23">
        <v>95.495999999999995</v>
      </c>
      <c r="X20" s="23">
        <v>83.043999999999997</v>
      </c>
    </row>
    <row r="23" spans="2:24" x14ac:dyDescent="0.25">
      <c r="B23" s="170">
        <v>2022</v>
      </c>
      <c r="C23" s="170"/>
      <c r="D23" s="170"/>
      <c r="E23" s="170"/>
      <c r="F23" s="170"/>
      <c r="G23" s="170"/>
      <c r="H23" s="170"/>
      <c r="I23" s="170"/>
      <c r="J23" s="170"/>
      <c r="U23" s="154">
        <v>2022</v>
      </c>
      <c r="V23" s="154"/>
      <c r="W23" s="154"/>
      <c r="X23" s="154"/>
    </row>
    <row r="24" spans="2:24" x14ac:dyDescent="0.25">
      <c r="U24" s="154" t="s">
        <v>131</v>
      </c>
      <c r="V24" s="154" t="s">
        <v>339</v>
      </c>
      <c r="W24" s="154" t="s">
        <v>135</v>
      </c>
      <c r="X24" s="154" t="s">
        <v>133</v>
      </c>
    </row>
    <row r="25" spans="2:24" x14ac:dyDescent="0.25">
      <c r="U25" s="154"/>
      <c r="V25" s="154"/>
      <c r="W25" s="154"/>
      <c r="X25" s="154"/>
    </row>
    <row r="26" spans="2:24" x14ac:dyDescent="0.25">
      <c r="N26" s="154">
        <v>2022</v>
      </c>
      <c r="O26" s="154"/>
      <c r="P26" s="154"/>
      <c r="Q26" s="154"/>
      <c r="S26" s="159" t="s">
        <v>482</v>
      </c>
      <c r="T26" s="28" t="s">
        <v>286</v>
      </c>
      <c r="U26" s="23">
        <v>12538.041999999998</v>
      </c>
      <c r="V26" s="23">
        <v>22969.145</v>
      </c>
      <c r="W26" s="23">
        <v>25506.929000000004</v>
      </c>
      <c r="X26" s="23">
        <v>40730.172000000013</v>
      </c>
    </row>
    <row r="27" spans="2:24" ht="13.5" customHeight="1" x14ac:dyDescent="0.25">
      <c r="N27" s="154" t="s">
        <v>131</v>
      </c>
      <c r="O27" s="154" t="s">
        <v>339</v>
      </c>
      <c r="P27" s="154" t="s">
        <v>135</v>
      </c>
      <c r="Q27" s="154" t="s">
        <v>133</v>
      </c>
      <c r="S27" s="159"/>
      <c r="T27" s="28" t="s">
        <v>284</v>
      </c>
      <c r="U27" s="23">
        <v>12335.550000000001</v>
      </c>
      <c r="V27" s="23">
        <v>15339.140000000003</v>
      </c>
      <c r="W27" s="23">
        <v>17820.974999999995</v>
      </c>
      <c r="X27" s="23">
        <v>30773.402999999988</v>
      </c>
    </row>
    <row r="28" spans="2:24" x14ac:dyDescent="0.25">
      <c r="N28" s="154"/>
      <c r="O28" s="154"/>
      <c r="P28" s="154"/>
      <c r="Q28" s="154"/>
      <c r="S28" s="159"/>
      <c r="T28" s="28" t="s">
        <v>285</v>
      </c>
      <c r="U28" s="23">
        <v>11455.726000000002</v>
      </c>
      <c r="V28" s="23">
        <v>13222.981</v>
      </c>
      <c r="W28" s="23">
        <v>10056.974</v>
      </c>
      <c r="X28" s="23">
        <v>12679.617000000002</v>
      </c>
    </row>
    <row r="29" spans="2:24" x14ac:dyDescent="0.25">
      <c r="L29" s="159" t="s">
        <v>556</v>
      </c>
      <c r="M29" s="28" t="s">
        <v>286</v>
      </c>
      <c r="N29" s="59">
        <f t="shared" ref="N29:Q33" si="2">U31/U26</f>
        <v>0.49969309402536694</v>
      </c>
      <c r="O29" s="59">
        <f t="shared" si="2"/>
        <v>0.64985958336716498</v>
      </c>
      <c r="P29" s="59">
        <f t="shared" si="2"/>
        <v>0.35956798248820931</v>
      </c>
      <c r="Q29" s="59">
        <f t="shared" si="2"/>
        <v>0.33442711707674616</v>
      </c>
      <c r="S29" s="159"/>
      <c r="T29" s="28" t="s">
        <v>287</v>
      </c>
      <c r="U29" s="23">
        <v>46896.578999999998</v>
      </c>
      <c r="V29" s="23">
        <v>75225.038</v>
      </c>
      <c r="W29" s="23">
        <v>55829.743999999992</v>
      </c>
      <c r="X29" s="23">
        <v>72179.133000000031</v>
      </c>
    </row>
    <row r="30" spans="2:24" x14ac:dyDescent="0.25">
      <c r="L30" s="159"/>
      <c r="M30" s="28" t="s">
        <v>284</v>
      </c>
      <c r="N30" s="59">
        <f t="shared" si="2"/>
        <v>0.53583593759499981</v>
      </c>
      <c r="O30" s="59">
        <f t="shared" si="2"/>
        <v>0.6705313987615994</v>
      </c>
      <c r="P30" s="59">
        <f t="shared" si="2"/>
        <v>0.42938924497677605</v>
      </c>
      <c r="Q30" s="59">
        <f t="shared" si="2"/>
        <v>0.47048257873852939</v>
      </c>
      <c r="S30" s="159"/>
      <c r="T30" s="28" t="s">
        <v>288</v>
      </c>
      <c r="U30" s="23">
        <v>4990.5360000000001</v>
      </c>
      <c r="V30" s="23">
        <v>4686.7050000000008</v>
      </c>
      <c r="W30" s="23">
        <v>8467.2369999999992</v>
      </c>
      <c r="X30" s="23">
        <v>9234.6169999999984</v>
      </c>
    </row>
    <row r="31" spans="2:24" x14ac:dyDescent="0.25">
      <c r="L31" s="159"/>
      <c r="M31" s="28" t="s">
        <v>285</v>
      </c>
      <c r="N31" s="59">
        <f t="shared" si="2"/>
        <v>0.46238160724165384</v>
      </c>
      <c r="O31" s="59">
        <f t="shared" si="2"/>
        <v>0.76034957624154487</v>
      </c>
      <c r="P31" s="59">
        <f t="shared" si="2"/>
        <v>0.41618055291780609</v>
      </c>
      <c r="Q31" s="59">
        <f t="shared" si="2"/>
        <v>0.41381178942550073</v>
      </c>
      <c r="S31" s="159" t="s">
        <v>554</v>
      </c>
      <c r="T31" s="28" t="s">
        <v>286</v>
      </c>
      <c r="U31" s="23">
        <v>6265.1729999999989</v>
      </c>
      <c r="V31" s="23">
        <v>14926.719000000001</v>
      </c>
      <c r="W31" s="23">
        <v>9171.4750000000004</v>
      </c>
      <c r="X31" s="23">
        <v>13621.274000000012</v>
      </c>
    </row>
    <row r="32" spans="2:24" x14ac:dyDescent="0.25">
      <c r="L32" s="159"/>
      <c r="M32" s="28" t="s">
        <v>287</v>
      </c>
      <c r="N32" s="59">
        <f t="shared" si="2"/>
        <v>0.49362291437079026</v>
      </c>
      <c r="O32" s="59">
        <f t="shared" si="2"/>
        <v>0.78649950299792448</v>
      </c>
      <c r="P32" s="59">
        <f t="shared" si="2"/>
        <v>0.33287308284988726</v>
      </c>
      <c r="Q32" s="59">
        <f t="shared" si="2"/>
        <v>0.50384014726250603</v>
      </c>
      <c r="S32" s="159"/>
      <c r="T32" s="28" t="s">
        <v>284</v>
      </c>
      <c r="U32" s="23">
        <v>6609.8310000000001</v>
      </c>
      <c r="V32" s="23">
        <v>10285.375000000002</v>
      </c>
      <c r="W32" s="23">
        <v>7652.1349999999993</v>
      </c>
      <c r="X32" s="23">
        <v>14478.349999999991</v>
      </c>
    </row>
    <row r="33" spans="2:24" x14ac:dyDescent="0.25">
      <c r="L33" s="159"/>
      <c r="M33" s="28" t="s">
        <v>288</v>
      </c>
      <c r="N33" s="59">
        <f t="shared" si="2"/>
        <v>0.49797817308601711</v>
      </c>
      <c r="O33" s="59">
        <f t="shared" si="2"/>
        <v>0.66865271016631089</v>
      </c>
      <c r="P33" s="59">
        <f t="shared" si="2"/>
        <v>0.44576831851996107</v>
      </c>
      <c r="Q33" s="59">
        <f t="shared" si="2"/>
        <v>0.45427254860705085</v>
      </c>
      <c r="S33" s="159"/>
      <c r="T33" s="28" t="s">
        <v>285</v>
      </c>
      <c r="U33" s="23">
        <v>5296.9170000000031</v>
      </c>
      <c r="V33" s="23">
        <v>10054.088</v>
      </c>
      <c r="W33" s="23">
        <v>4185.5169999999998</v>
      </c>
      <c r="X33" s="23">
        <v>5246.9750000000004</v>
      </c>
    </row>
    <row r="34" spans="2:24" x14ac:dyDescent="0.25">
      <c r="L34" s="159" t="s">
        <v>555</v>
      </c>
      <c r="M34" s="28" t="s">
        <v>286</v>
      </c>
      <c r="N34" s="59">
        <f t="shared" ref="N34:Q38" si="3">U36/U26</f>
        <v>3.8033929061650942E-2</v>
      </c>
      <c r="O34" s="59">
        <f t="shared" si="3"/>
        <v>2.4199855937171368E-2</v>
      </c>
      <c r="P34" s="59">
        <f t="shared" si="3"/>
        <v>1.4784178840188875E-2</v>
      </c>
      <c r="Q34" s="59">
        <f t="shared" si="3"/>
        <v>1.0515644274716048E-2</v>
      </c>
      <c r="S34" s="159"/>
      <c r="T34" s="28" t="s">
        <v>287</v>
      </c>
      <c r="U34" s="23">
        <v>23149.225999999999</v>
      </c>
      <c r="V34" s="23">
        <v>59164.454999999987</v>
      </c>
      <c r="W34" s="23">
        <v>18584.218999999994</v>
      </c>
      <c r="X34" s="23">
        <v>36366.745000000024</v>
      </c>
    </row>
    <row r="35" spans="2:24" x14ac:dyDescent="0.25">
      <c r="L35" s="159"/>
      <c r="M35" s="28" t="s">
        <v>284</v>
      </c>
      <c r="N35" s="59">
        <f t="shared" si="3"/>
        <v>3.8126390797329664E-2</v>
      </c>
      <c r="O35" s="59">
        <f t="shared" si="3"/>
        <v>2.7043889031588469E-2</v>
      </c>
      <c r="P35" s="59">
        <f t="shared" si="3"/>
        <v>2.1372119090004901E-2</v>
      </c>
      <c r="Q35" s="59">
        <f t="shared" si="3"/>
        <v>1.4142992245608983E-2</v>
      </c>
      <c r="S35" s="159"/>
      <c r="T35" s="28" t="s">
        <v>288</v>
      </c>
      <c r="U35" s="23">
        <v>2485.1779999999994</v>
      </c>
      <c r="V35" s="23">
        <v>3133.7780000000007</v>
      </c>
      <c r="W35" s="23">
        <v>3774.4259999999995</v>
      </c>
      <c r="X35" s="23">
        <v>4195.0329999999976</v>
      </c>
    </row>
    <row r="36" spans="2:24" x14ac:dyDescent="0.25">
      <c r="L36" s="159"/>
      <c r="M36" s="28" t="s">
        <v>285</v>
      </c>
      <c r="N36" s="59">
        <f t="shared" si="3"/>
        <v>3.8363784189670729E-2</v>
      </c>
      <c r="O36" s="59">
        <f t="shared" si="3"/>
        <v>3.0718111143016841E-2</v>
      </c>
      <c r="P36" s="59">
        <f t="shared" si="3"/>
        <v>5.2223263180356236E-2</v>
      </c>
      <c r="Q36" s="59">
        <f t="shared" si="3"/>
        <v>1.6006950367664887E-2</v>
      </c>
      <c r="S36" s="159" t="s">
        <v>557</v>
      </c>
      <c r="T36" s="28" t="s">
        <v>286</v>
      </c>
      <c r="U36" s="23">
        <v>476.87100000000004</v>
      </c>
      <c r="V36" s="23">
        <v>555.85</v>
      </c>
      <c r="W36" s="23">
        <v>377.09900000000005</v>
      </c>
      <c r="X36" s="23">
        <v>428.30400000000003</v>
      </c>
    </row>
    <row r="37" spans="2:24" x14ac:dyDescent="0.25">
      <c r="L37" s="159"/>
      <c r="M37" s="28" t="s">
        <v>287</v>
      </c>
      <c r="N37" s="59">
        <f t="shared" si="3"/>
        <v>2.8117871881443636E-2</v>
      </c>
      <c r="O37" s="59">
        <f t="shared" si="3"/>
        <v>3.6473002512806975E-2</v>
      </c>
      <c r="P37" s="59">
        <f t="shared" si="3"/>
        <v>2.5799992921335984E-2</v>
      </c>
      <c r="Q37" s="59">
        <f t="shared" si="3"/>
        <v>2.2576524990955481E-2</v>
      </c>
      <c r="S37" s="159"/>
      <c r="T37" s="28" t="s">
        <v>284</v>
      </c>
      <c r="U37" s="23">
        <v>470.31</v>
      </c>
      <c r="V37" s="23">
        <v>414.83000000000004</v>
      </c>
      <c r="W37" s="23">
        <v>380.87200000000001</v>
      </c>
      <c r="X37" s="23">
        <v>435.22800000000001</v>
      </c>
    </row>
    <row r="38" spans="2:24" x14ac:dyDescent="0.25">
      <c r="L38" s="159"/>
      <c r="M38" s="28" t="s">
        <v>288</v>
      </c>
      <c r="N38" s="59">
        <f t="shared" si="3"/>
        <v>4.305569582105008E-2</v>
      </c>
      <c r="O38" s="59">
        <f t="shared" si="3"/>
        <v>5.2127454149557086E-2</v>
      </c>
      <c r="P38" s="59">
        <f t="shared" si="3"/>
        <v>4.7582818338496972E-2</v>
      </c>
      <c r="Q38" s="59">
        <f t="shared" si="3"/>
        <v>1.5604437087103885E-2</v>
      </c>
      <c r="S38" s="159"/>
      <c r="T38" s="28" t="s">
        <v>285</v>
      </c>
      <c r="U38" s="23">
        <v>439.48500000000001</v>
      </c>
      <c r="V38" s="23">
        <v>406.18499999999995</v>
      </c>
      <c r="W38" s="23">
        <v>525.20799999999997</v>
      </c>
      <c r="X38" s="23">
        <v>202.96199999999999</v>
      </c>
    </row>
    <row r="39" spans="2:24" x14ac:dyDescent="0.25">
      <c r="S39" s="159"/>
      <c r="T39" s="28" t="s">
        <v>287</v>
      </c>
      <c r="U39" s="23">
        <v>1318.6320000000001</v>
      </c>
      <c r="V39" s="23">
        <v>2743.683</v>
      </c>
      <c r="W39" s="23">
        <v>1440.4069999999999</v>
      </c>
      <c r="X39" s="23">
        <v>1629.5540000000001</v>
      </c>
    </row>
    <row r="40" spans="2:24" x14ac:dyDescent="0.25">
      <c r="N40" s="86"/>
      <c r="O40" s="86"/>
      <c r="P40" s="86"/>
      <c r="Q40" s="86"/>
      <c r="S40" s="159"/>
      <c r="T40" s="28" t="s">
        <v>288</v>
      </c>
      <c r="U40" s="23">
        <v>214.87099999999998</v>
      </c>
      <c r="V40" s="23">
        <v>244.30599999999998</v>
      </c>
      <c r="W40" s="23">
        <v>402.89500000000004</v>
      </c>
      <c r="X40" s="23">
        <v>144.101</v>
      </c>
    </row>
    <row r="41" spans="2:24" x14ac:dyDescent="0.25">
      <c r="B41" s="157" t="s">
        <v>345</v>
      </c>
      <c r="C41" s="157"/>
      <c r="D41" s="157"/>
      <c r="E41" s="157"/>
      <c r="F41" s="157"/>
      <c r="G41" s="157"/>
      <c r="H41" s="157"/>
      <c r="I41" s="157"/>
      <c r="J41" s="157"/>
    </row>
    <row r="42" spans="2:24" x14ac:dyDescent="0.25">
      <c r="B42" s="157"/>
      <c r="C42" s="157"/>
      <c r="D42" s="157"/>
      <c r="E42" s="157"/>
      <c r="F42" s="157"/>
      <c r="G42" s="157"/>
      <c r="H42" s="157"/>
      <c r="I42" s="157"/>
      <c r="J42" s="157"/>
    </row>
    <row r="43" spans="2:24" x14ac:dyDescent="0.25">
      <c r="B43" s="163" t="s">
        <v>258</v>
      </c>
      <c r="C43" s="163"/>
      <c r="D43" s="163"/>
      <c r="E43" s="163"/>
      <c r="F43" s="163"/>
      <c r="G43" s="163"/>
      <c r="H43" s="163"/>
      <c r="I43" s="163"/>
      <c r="J43" s="163"/>
    </row>
  </sheetData>
  <mergeCells count="36">
    <mergeCell ref="S26:S30"/>
    <mergeCell ref="S31:S35"/>
    <mergeCell ref="S36:S40"/>
    <mergeCell ref="X24:X25"/>
    <mergeCell ref="W24:W25"/>
    <mergeCell ref="V24:V25"/>
    <mergeCell ref="U24:U25"/>
    <mergeCell ref="S6:S10"/>
    <mergeCell ref="S11:S15"/>
    <mergeCell ref="S16:S20"/>
    <mergeCell ref="U23:X23"/>
    <mergeCell ref="U3:X3"/>
    <mergeCell ref="X4:X5"/>
    <mergeCell ref="W4:W5"/>
    <mergeCell ref="V4:V5"/>
    <mergeCell ref="U4:U5"/>
    <mergeCell ref="N8:Q8"/>
    <mergeCell ref="N26:Q26"/>
    <mergeCell ref="L34:L38"/>
    <mergeCell ref="L29:L33"/>
    <mergeCell ref="L16:L20"/>
    <mergeCell ref="L11:L15"/>
    <mergeCell ref="Q27:Q28"/>
    <mergeCell ref="P27:P28"/>
    <mergeCell ref="O27:O28"/>
    <mergeCell ref="N27:N28"/>
    <mergeCell ref="Q9:Q10"/>
    <mergeCell ref="P9:P10"/>
    <mergeCell ref="O9:O10"/>
    <mergeCell ref="N9:N10"/>
    <mergeCell ref="C2:J3"/>
    <mergeCell ref="B2:B3"/>
    <mergeCell ref="B41:J42"/>
    <mergeCell ref="B43:J43"/>
    <mergeCell ref="B5:J5"/>
    <mergeCell ref="B23:J23"/>
  </mergeCells>
  <hyperlinks>
    <hyperlink ref="A1" location="Obsah!A1" display="Obsah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219"/>
  <sheetViews>
    <sheetView zoomScale="70" zoomScaleNormal="70" workbookViewId="0"/>
  </sheetViews>
  <sheetFormatPr defaultRowHeight="13.5" x14ac:dyDescent="0.25"/>
  <cols>
    <col min="1" max="10" width="8.6640625" style="8"/>
    <col min="11" max="13" width="8.6640625" style="18"/>
    <col min="14" max="14" width="9.5" style="18" customWidth="1"/>
    <col min="15" max="15" width="9.5" style="24" customWidth="1"/>
    <col min="16" max="16" width="9.58203125" style="24" customWidth="1"/>
    <col min="17" max="17" width="8.6640625" style="24"/>
    <col min="18" max="21" width="8.6640625" style="18"/>
    <col min="22" max="30" width="8.6640625" style="24"/>
    <col min="31" max="40" width="8.6640625" style="18"/>
    <col min="41" max="16384" width="8.6640625" style="8"/>
  </cols>
  <sheetData>
    <row r="1" spans="1:26" x14ac:dyDescent="0.25">
      <c r="A1" s="10" t="s">
        <v>86</v>
      </c>
    </row>
    <row r="2" spans="1:26" ht="14" customHeight="1" x14ac:dyDescent="0.25">
      <c r="B2" s="156" t="s">
        <v>64</v>
      </c>
      <c r="C2" s="155" t="s">
        <v>20</v>
      </c>
      <c r="D2" s="155"/>
      <c r="E2" s="155"/>
      <c r="F2" s="155"/>
      <c r="G2" s="155"/>
      <c r="H2" s="155"/>
      <c r="I2" s="155"/>
      <c r="J2" s="155"/>
      <c r="K2" s="20"/>
      <c r="M2" s="20"/>
      <c r="N2" s="20"/>
      <c r="O2" s="43"/>
      <c r="P2" s="43"/>
    </row>
    <row r="3" spans="1:2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6" x14ac:dyDescent="0.25">
      <c r="B5" s="170" t="s">
        <v>433</v>
      </c>
      <c r="C5" s="170"/>
      <c r="D5" s="170"/>
      <c r="E5" s="170"/>
      <c r="F5" s="170"/>
      <c r="G5" s="170"/>
      <c r="H5" s="170"/>
      <c r="I5" s="170"/>
      <c r="J5" s="170"/>
    </row>
    <row r="11" spans="1:26" x14ac:dyDescent="0.25">
      <c r="N11" s="161" t="s">
        <v>543</v>
      </c>
      <c r="O11" s="161"/>
      <c r="P11" s="161"/>
      <c r="Q11" s="18"/>
      <c r="R11" s="160" t="s">
        <v>552</v>
      </c>
      <c r="S11" s="160"/>
      <c r="T11" s="160"/>
      <c r="U11" s="160"/>
      <c r="V11" s="160"/>
      <c r="W11" s="160"/>
      <c r="X11" s="160"/>
      <c r="Y11" s="160"/>
      <c r="Z11" s="160"/>
    </row>
    <row r="12" spans="1:26" x14ac:dyDescent="0.25">
      <c r="N12" s="21" t="s">
        <v>548</v>
      </c>
      <c r="O12" s="21" t="s">
        <v>549</v>
      </c>
      <c r="P12" s="21" t="s">
        <v>550</v>
      </c>
      <c r="Q12" s="18"/>
      <c r="R12" s="21">
        <v>2014</v>
      </c>
      <c r="S12" s="21">
        <v>2015</v>
      </c>
      <c r="T12" s="21">
        <v>2016</v>
      </c>
      <c r="U12" s="21">
        <v>2017</v>
      </c>
      <c r="V12" s="21">
        <v>2018</v>
      </c>
      <c r="W12" s="21">
        <v>2019</v>
      </c>
      <c r="X12" s="21">
        <v>2020</v>
      </c>
      <c r="Y12" s="21">
        <v>2021</v>
      </c>
      <c r="Z12" s="21">
        <v>2022</v>
      </c>
    </row>
    <row r="13" spans="1:26" x14ac:dyDescent="0.25">
      <c r="L13" s="159" t="s">
        <v>474</v>
      </c>
      <c r="M13" s="28" t="s">
        <v>286</v>
      </c>
      <c r="N13" s="83">
        <f>GEOMEAN(R13:T13)</f>
        <v>0.79152953429167228</v>
      </c>
      <c r="O13" s="83">
        <f>GEOMEAN(U13:W13)</f>
        <v>0.8443606811554133</v>
      </c>
      <c r="P13" s="83">
        <f>GEOMEAN(X13:Z13)</f>
        <v>0.81488800558475427</v>
      </c>
      <c r="Q13" s="18"/>
      <c r="R13" s="83">
        <f>O84/O106</f>
        <v>0.78148182006905897</v>
      </c>
      <c r="S13" s="83">
        <f t="shared" ref="S13:Z13" si="0">P84/P106</f>
        <v>0.78504967841052609</v>
      </c>
      <c r="T13" s="83">
        <f t="shared" si="0"/>
        <v>0.80832377651040199</v>
      </c>
      <c r="U13" s="83">
        <f t="shared" si="0"/>
        <v>0.89372027386930963</v>
      </c>
      <c r="V13" s="83">
        <f t="shared" si="0"/>
        <v>0.82455445946307326</v>
      </c>
      <c r="W13" s="83">
        <f t="shared" si="0"/>
        <v>0.81688900364618</v>
      </c>
      <c r="X13" s="83">
        <f t="shared" si="0"/>
        <v>0.78835968754875341</v>
      </c>
      <c r="Y13" s="83">
        <f t="shared" si="0"/>
        <v>0.7967678773355652</v>
      </c>
      <c r="Z13" s="83">
        <f t="shared" si="0"/>
        <v>0.86146482841550198</v>
      </c>
    </row>
    <row r="14" spans="1:26" x14ac:dyDescent="0.25">
      <c r="L14" s="159"/>
      <c r="M14" s="28" t="s">
        <v>284</v>
      </c>
      <c r="N14" s="83">
        <f>GEOMEAN(R14:T14)</f>
        <v>0.73339239163829684</v>
      </c>
      <c r="O14" s="83">
        <f>GEOMEAN(U14:W14)</f>
        <v>0.68132687463246233</v>
      </c>
      <c r="P14" s="83">
        <f>GEOMEAN(X14:Z14)</f>
        <v>0.62175526983097795</v>
      </c>
      <c r="Q14" s="18"/>
      <c r="R14" s="83">
        <f>O85/O107</f>
        <v>0.74205299724300311</v>
      </c>
      <c r="S14" s="83">
        <f t="shared" ref="S14:Z17" si="1">P85/P107</f>
        <v>0.72627363587424354</v>
      </c>
      <c r="T14" s="83">
        <f t="shared" si="1"/>
        <v>0.73193749887165793</v>
      </c>
      <c r="U14" s="83">
        <f t="shared" si="1"/>
        <v>0.72537101689065586</v>
      </c>
      <c r="V14" s="83">
        <f t="shared" si="1"/>
        <v>0.67518236777646168</v>
      </c>
      <c r="W14" s="83">
        <f t="shared" si="1"/>
        <v>0.64578100778116621</v>
      </c>
      <c r="X14" s="83">
        <f t="shared" si="1"/>
        <v>0.63199215503035044</v>
      </c>
      <c r="Y14" s="83">
        <f t="shared" si="1"/>
        <v>0.5957238583076897</v>
      </c>
      <c r="Z14" s="83">
        <f t="shared" si="1"/>
        <v>0.63841303202535504</v>
      </c>
    </row>
    <row r="15" spans="1:26" x14ac:dyDescent="0.25">
      <c r="L15" s="159"/>
      <c r="M15" s="28" t="s">
        <v>285</v>
      </c>
      <c r="N15" s="83">
        <f>GEOMEAN(R15:T15)</f>
        <v>0.86685967594687374</v>
      </c>
      <c r="O15" s="83">
        <f>GEOMEAN(U15:W15)</f>
        <v>0.92546552315063657</v>
      </c>
      <c r="P15" s="83">
        <f>GEOMEAN(X15:Z15)</f>
        <v>0.92705633542118615</v>
      </c>
      <c r="Q15" s="18"/>
      <c r="R15" s="83">
        <f>O86/O108</f>
        <v>0.81178014750874683</v>
      </c>
      <c r="S15" s="83">
        <f t="shared" si="1"/>
        <v>0.87084329194123189</v>
      </c>
      <c r="T15" s="83">
        <f t="shared" si="1"/>
        <v>0.92144192071225428</v>
      </c>
      <c r="U15" s="83">
        <f t="shared" si="1"/>
        <v>0.94417738227593007</v>
      </c>
      <c r="V15" s="83">
        <f t="shared" si="1"/>
        <v>0.90938757431380524</v>
      </c>
      <c r="W15" s="83">
        <f t="shared" si="1"/>
        <v>0.92316243637480477</v>
      </c>
      <c r="X15" s="83">
        <f t="shared" si="1"/>
        <v>0.9151451653924102</v>
      </c>
      <c r="Y15" s="83">
        <f t="shared" si="1"/>
        <v>0.9313378665957307</v>
      </c>
      <c r="Z15" s="83">
        <f t="shared" si="1"/>
        <v>0.93480521782896797</v>
      </c>
    </row>
    <row r="16" spans="1:26" x14ac:dyDescent="0.25">
      <c r="L16" s="159"/>
      <c r="M16" s="28" t="s">
        <v>287</v>
      </c>
      <c r="N16" s="83">
        <f>GEOMEAN(R16:T16)</f>
        <v>0.67793934583959903</v>
      </c>
      <c r="O16" s="83">
        <f>GEOMEAN(U16:W16)</f>
        <v>0.79694286920124557</v>
      </c>
      <c r="P16" s="83">
        <f>GEOMEAN(X16:Z16)</f>
        <v>0.87680577077621846</v>
      </c>
      <c r="Q16" s="18"/>
      <c r="R16" s="83">
        <f>O87/O109</f>
        <v>0.65750277239468791</v>
      </c>
      <c r="S16" s="83">
        <f t="shared" si="1"/>
        <v>0.66161990388520142</v>
      </c>
      <c r="T16" s="83">
        <f t="shared" si="1"/>
        <v>0.71625286085607476</v>
      </c>
      <c r="U16" s="83">
        <f t="shared" si="1"/>
        <v>0.83362438676715123</v>
      </c>
      <c r="V16" s="83">
        <f t="shared" si="1"/>
        <v>0.77795078409048335</v>
      </c>
      <c r="W16" s="83">
        <f t="shared" si="1"/>
        <v>0.78047506639081143</v>
      </c>
      <c r="X16" s="83">
        <f t="shared" si="1"/>
        <v>0.81618430920553664</v>
      </c>
      <c r="Y16" s="83">
        <f t="shared" si="1"/>
        <v>0.92326339666869395</v>
      </c>
      <c r="Z16" s="83">
        <f t="shared" si="1"/>
        <v>0.89453294318058063</v>
      </c>
    </row>
    <row r="17" spans="2:26" x14ac:dyDescent="0.25">
      <c r="L17" s="159"/>
      <c r="M17" s="28" t="s">
        <v>288</v>
      </c>
      <c r="N17" s="83">
        <f>GEOMEAN(R17:T17)</f>
        <v>1.1518664828192036</v>
      </c>
      <c r="O17" s="83">
        <f>GEOMEAN(U17:W17)</f>
        <v>0.84400046122236383</v>
      </c>
      <c r="P17" s="83">
        <f>GEOMEAN(X17:Z17)</f>
        <v>0.71849428245407421</v>
      </c>
      <c r="Q17" s="18"/>
      <c r="R17" s="83">
        <f>O88/O110</f>
        <v>1.4628710834239422</v>
      </c>
      <c r="S17" s="83">
        <f t="shared" si="1"/>
        <v>1.015425435418454</v>
      </c>
      <c r="T17" s="83">
        <f t="shared" si="1"/>
        <v>1.0288506368388699</v>
      </c>
      <c r="U17" s="83">
        <f t="shared" si="1"/>
        <v>0.91775390679158819</v>
      </c>
      <c r="V17" s="83">
        <f t="shared" si="1"/>
        <v>0.87411200740947681</v>
      </c>
      <c r="W17" s="83">
        <f t="shared" si="1"/>
        <v>0.74943629820087376</v>
      </c>
      <c r="X17" s="83">
        <f t="shared" si="1"/>
        <v>0.7420117720338516</v>
      </c>
      <c r="Y17" s="83">
        <f t="shared" si="1"/>
        <v>0.68904895654357523</v>
      </c>
      <c r="Z17" s="83">
        <f t="shared" si="1"/>
        <v>0.72545265541434689</v>
      </c>
    </row>
    <row r="18" spans="2:26" x14ac:dyDescent="0.25">
      <c r="N18" s="24"/>
      <c r="Q18" s="18"/>
      <c r="R18" s="24"/>
      <c r="S18" s="24"/>
      <c r="T18" s="24"/>
      <c r="U18" s="24"/>
    </row>
    <row r="19" spans="2:26" x14ac:dyDescent="0.25">
      <c r="N19" s="24"/>
      <c r="Q19" s="18"/>
      <c r="R19" s="24"/>
      <c r="S19" s="24"/>
      <c r="T19" s="24"/>
      <c r="U19" s="24"/>
    </row>
    <row r="20" spans="2:26" x14ac:dyDescent="0.25">
      <c r="N20" s="24"/>
      <c r="Q20" s="18"/>
      <c r="R20" s="24"/>
      <c r="S20" s="24"/>
      <c r="T20" s="24"/>
      <c r="U20" s="24"/>
    </row>
    <row r="21" spans="2:26" x14ac:dyDescent="0.25">
      <c r="N21" s="24"/>
      <c r="Q21" s="18"/>
      <c r="R21" s="24"/>
      <c r="S21" s="24"/>
      <c r="T21" s="24"/>
      <c r="U21" s="24"/>
    </row>
    <row r="22" spans="2:26" x14ac:dyDescent="0.25">
      <c r="N22" s="24"/>
      <c r="Q22" s="18"/>
      <c r="R22" s="24"/>
      <c r="S22" s="24"/>
      <c r="T22" s="24"/>
      <c r="U22" s="24"/>
    </row>
    <row r="23" spans="2:26" x14ac:dyDescent="0.25">
      <c r="B23" s="170" t="s">
        <v>459</v>
      </c>
      <c r="C23" s="170"/>
      <c r="D23" s="170"/>
      <c r="E23" s="170"/>
      <c r="F23" s="170"/>
      <c r="G23" s="170"/>
      <c r="H23" s="170"/>
      <c r="I23" s="170"/>
      <c r="J23" s="170"/>
      <c r="N23" s="24"/>
      <c r="Q23" s="18"/>
      <c r="R23" s="24"/>
      <c r="S23" s="24"/>
      <c r="T23" s="24"/>
      <c r="U23" s="24"/>
    </row>
    <row r="24" spans="2:26" x14ac:dyDescent="0.25">
      <c r="N24" s="24"/>
      <c r="Q24" s="18"/>
      <c r="R24" s="24"/>
      <c r="S24" s="24"/>
      <c r="T24" s="24"/>
      <c r="U24" s="24"/>
    </row>
    <row r="25" spans="2:26" x14ac:dyDescent="0.25">
      <c r="N25" s="24"/>
      <c r="Q25" s="18"/>
      <c r="R25" s="24"/>
      <c r="S25" s="24"/>
      <c r="T25" s="24"/>
      <c r="U25" s="24"/>
    </row>
    <row r="26" spans="2:26" x14ac:dyDescent="0.25">
      <c r="N26" s="24"/>
      <c r="Q26" s="18"/>
      <c r="U26" s="24"/>
    </row>
    <row r="27" spans="2:26" x14ac:dyDescent="0.25">
      <c r="N27" s="24"/>
      <c r="Q27" s="18"/>
      <c r="U27" s="24"/>
    </row>
    <row r="28" spans="2:26" x14ac:dyDescent="0.25">
      <c r="N28" s="24"/>
      <c r="Q28" s="18"/>
      <c r="U28" s="24"/>
    </row>
    <row r="29" spans="2:26" x14ac:dyDescent="0.25">
      <c r="N29" s="161" t="s">
        <v>543</v>
      </c>
      <c r="O29" s="161"/>
      <c r="P29" s="161"/>
      <c r="Q29" s="18"/>
      <c r="R29" s="160" t="s">
        <v>552</v>
      </c>
      <c r="S29" s="160"/>
      <c r="T29" s="160"/>
      <c r="U29" s="160"/>
      <c r="V29" s="160"/>
      <c r="W29" s="160"/>
      <c r="X29" s="160"/>
      <c r="Y29" s="160"/>
      <c r="Z29" s="160"/>
    </row>
    <row r="30" spans="2:26" x14ac:dyDescent="0.25">
      <c r="N30" s="21" t="s">
        <v>548</v>
      </c>
      <c r="O30" s="21" t="s">
        <v>549</v>
      </c>
      <c r="P30" s="21" t="s">
        <v>550</v>
      </c>
      <c r="Q30" s="18"/>
      <c r="R30" s="21">
        <v>2014</v>
      </c>
      <c r="S30" s="21">
        <v>2015</v>
      </c>
      <c r="T30" s="21">
        <v>2016</v>
      </c>
      <c r="U30" s="21">
        <v>2017</v>
      </c>
      <c r="V30" s="21">
        <v>2018</v>
      </c>
      <c r="W30" s="21">
        <v>2019</v>
      </c>
      <c r="X30" s="21">
        <v>2020</v>
      </c>
      <c r="Y30" s="21">
        <v>2021</v>
      </c>
      <c r="Z30" s="21">
        <v>2022</v>
      </c>
    </row>
    <row r="31" spans="2:26" x14ac:dyDescent="0.25">
      <c r="L31" s="159" t="s">
        <v>339</v>
      </c>
      <c r="M31" s="28" t="s">
        <v>286</v>
      </c>
      <c r="N31" s="83">
        <f>GEOMEAN(R31:T31)</f>
        <v>0.42263362739771099</v>
      </c>
      <c r="O31" s="83">
        <f>GEOMEAN(U31:W31)</f>
        <v>0.43977394371628886</v>
      </c>
      <c r="P31" s="83">
        <f>GEOMEAN(X31:Z31)</f>
        <v>0.4405568986308499</v>
      </c>
      <c r="Q31" s="18"/>
      <c r="R31" s="83">
        <f>O89/O111</f>
        <v>0.41046385316094963</v>
      </c>
      <c r="S31" s="83">
        <f t="shared" ref="S31:Z31" si="2">P89/P111</f>
        <v>0.41461573456655632</v>
      </c>
      <c r="T31" s="83">
        <f t="shared" si="2"/>
        <v>0.44357948336910757</v>
      </c>
      <c r="U31" s="83">
        <f t="shared" si="2"/>
        <v>0.43532376669095418</v>
      </c>
      <c r="V31" s="83">
        <f t="shared" si="2"/>
        <v>0.43529728016742453</v>
      </c>
      <c r="W31" s="83">
        <f t="shared" si="2"/>
        <v>0.44883854988399774</v>
      </c>
      <c r="X31" s="83">
        <f t="shared" si="2"/>
        <v>0.45466942213643935</v>
      </c>
      <c r="Y31" s="83">
        <f t="shared" si="2"/>
        <v>0.44144591241026632</v>
      </c>
      <c r="Z31" s="83">
        <f t="shared" si="2"/>
        <v>0.42602273014404601</v>
      </c>
    </row>
    <row r="32" spans="2:26" x14ac:dyDescent="0.25">
      <c r="L32" s="159" t="s">
        <v>339</v>
      </c>
      <c r="M32" s="28" t="s">
        <v>284</v>
      </c>
      <c r="N32" s="83">
        <f>GEOMEAN(R32:T32)</f>
        <v>0.39770372327741571</v>
      </c>
      <c r="O32" s="83">
        <f>GEOMEAN(U32:W32)</f>
        <v>0.4218785727915883</v>
      </c>
      <c r="P32" s="83">
        <f>GEOMEAN(X32:Z32)</f>
        <v>0.41467547870489802</v>
      </c>
      <c r="Q32" s="18"/>
      <c r="R32" s="83">
        <f>O90/O112</f>
        <v>0.37303668092839609</v>
      </c>
      <c r="S32" s="83">
        <f t="shared" ref="S32:Z35" si="3">P90/P112</f>
        <v>0.39952294771106373</v>
      </c>
      <c r="T32" s="83">
        <f t="shared" si="3"/>
        <v>0.42207118424262463</v>
      </c>
      <c r="U32" s="83">
        <f t="shared" si="3"/>
        <v>0.41647299190111564</v>
      </c>
      <c r="V32" s="83">
        <f t="shared" si="3"/>
        <v>0.42543294847846885</v>
      </c>
      <c r="W32" s="83">
        <f t="shared" si="3"/>
        <v>0.42378388684805124</v>
      </c>
      <c r="X32" s="83">
        <f t="shared" si="3"/>
        <v>0.43417009543148216</v>
      </c>
      <c r="Y32" s="83">
        <f t="shared" si="3"/>
        <v>0.4160634046505714</v>
      </c>
      <c r="Z32" s="83">
        <f t="shared" si="3"/>
        <v>0.39473500247716714</v>
      </c>
    </row>
    <row r="33" spans="2:26" x14ac:dyDescent="0.25">
      <c r="L33" s="159" t="s">
        <v>339</v>
      </c>
      <c r="M33" s="28" t="s">
        <v>285</v>
      </c>
      <c r="N33" s="83">
        <f>GEOMEAN(R33:T33)</f>
        <v>0.29710846787149059</v>
      </c>
      <c r="O33" s="83">
        <f>GEOMEAN(U33:W33)</f>
        <v>0.29632381370742822</v>
      </c>
      <c r="P33" s="83">
        <f>GEOMEAN(X33:Z33)</f>
        <v>0.27919494455881055</v>
      </c>
      <c r="Q33" s="18"/>
      <c r="R33" s="83">
        <f>O91/O113</f>
        <v>0.31007700870173499</v>
      </c>
      <c r="S33" s="83">
        <f t="shared" si="3"/>
        <v>0.29675169385632577</v>
      </c>
      <c r="T33" s="83">
        <f t="shared" si="3"/>
        <v>0.28502458170870304</v>
      </c>
      <c r="U33" s="83">
        <f t="shared" si="3"/>
        <v>0.29188566892667056</v>
      </c>
      <c r="V33" s="83">
        <f t="shared" si="3"/>
        <v>0.30395395260416569</v>
      </c>
      <c r="W33" s="83">
        <f t="shared" si="3"/>
        <v>0.29327773637782323</v>
      </c>
      <c r="X33" s="83">
        <f t="shared" si="3"/>
        <v>0.29938513030316988</v>
      </c>
      <c r="Y33" s="83">
        <f t="shared" si="3"/>
        <v>0.27434609321439773</v>
      </c>
      <c r="Z33" s="83">
        <f t="shared" si="3"/>
        <v>0.26496813209554726</v>
      </c>
    </row>
    <row r="34" spans="2:26" x14ac:dyDescent="0.25">
      <c r="L34" s="159" t="s">
        <v>339</v>
      </c>
      <c r="M34" s="28" t="s">
        <v>287</v>
      </c>
      <c r="N34" s="83">
        <f>GEOMEAN(R34:T34)</f>
        <v>0.32133364122114771</v>
      </c>
      <c r="O34" s="83">
        <f>GEOMEAN(U34:W34)</f>
        <v>0.29294855678093012</v>
      </c>
      <c r="P34" s="83">
        <f>GEOMEAN(X34:Z34)</f>
        <v>0.25707383482083607</v>
      </c>
      <c r="Q34" s="18"/>
      <c r="R34" s="83">
        <f>O92/O114</f>
        <v>0.30498765895304952</v>
      </c>
      <c r="S34" s="83">
        <f t="shared" si="3"/>
        <v>0.3335737246833585</v>
      </c>
      <c r="T34" s="83">
        <f t="shared" si="3"/>
        <v>0.32613280460951694</v>
      </c>
      <c r="U34" s="83">
        <f t="shared" si="3"/>
        <v>0.29462825595913933</v>
      </c>
      <c r="V34" s="83">
        <f t="shared" si="3"/>
        <v>0.29429541602006348</v>
      </c>
      <c r="W34" s="83">
        <f t="shared" si="3"/>
        <v>0.28994538184887597</v>
      </c>
      <c r="X34" s="83">
        <f t="shared" si="3"/>
        <v>0.2711585853547383</v>
      </c>
      <c r="Y34" s="83">
        <f t="shared" si="3"/>
        <v>0.2633214650338882</v>
      </c>
      <c r="Z34" s="83">
        <f t="shared" si="3"/>
        <v>0.23793810912204136</v>
      </c>
    </row>
    <row r="35" spans="2:26" x14ac:dyDescent="0.25">
      <c r="L35" s="159" t="s">
        <v>339</v>
      </c>
      <c r="M35" s="28" t="s">
        <v>288</v>
      </c>
      <c r="N35" s="83">
        <f>GEOMEAN(R35:T35)</f>
        <v>0.43582212874057258</v>
      </c>
      <c r="O35" s="83">
        <f>GEOMEAN(U35:W35)</f>
        <v>0.40823963044179168</v>
      </c>
      <c r="P35" s="83">
        <f>GEOMEAN(X35:Z35)</f>
        <v>0.43719553385857673</v>
      </c>
      <c r="Q35" s="18"/>
      <c r="R35" s="83">
        <f>O93/O115</f>
        <v>0.50582910051130259</v>
      </c>
      <c r="S35" s="83">
        <f t="shared" si="3"/>
        <v>0.44461706945029883</v>
      </c>
      <c r="T35" s="83">
        <f t="shared" si="3"/>
        <v>0.36807633020116104</v>
      </c>
      <c r="U35" s="83">
        <f t="shared" si="3"/>
        <v>0.35775007417446281</v>
      </c>
      <c r="V35" s="83">
        <f t="shared" si="3"/>
        <v>0.42683099206289826</v>
      </c>
      <c r="W35" s="83">
        <f t="shared" si="3"/>
        <v>0.44556370664135098</v>
      </c>
      <c r="X35" s="83">
        <f t="shared" si="3"/>
        <v>0.46619779788895394</v>
      </c>
      <c r="Y35" s="83">
        <f t="shared" si="3"/>
        <v>0.45981477662432352</v>
      </c>
      <c r="Z35" s="83">
        <f t="shared" si="3"/>
        <v>0.38982887891692264</v>
      </c>
    </row>
    <row r="36" spans="2:26" x14ac:dyDescent="0.25">
      <c r="N36" s="24"/>
      <c r="Q36" s="18"/>
      <c r="R36" s="24"/>
      <c r="S36" s="24"/>
      <c r="T36" s="24"/>
      <c r="U36" s="24"/>
    </row>
    <row r="37" spans="2:26" x14ac:dyDescent="0.25">
      <c r="N37" s="24"/>
      <c r="Q37" s="18"/>
      <c r="R37" s="24"/>
      <c r="S37" s="24"/>
      <c r="T37" s="24"/>
      <c r="U37" s="24"/>
    </row>
    <row r="38" spans="2:26" x14ac:dyDescent="0.25">
      <c r="N38" s="24"/>
      <c r="Q38" s="18"/>
      <c r="R38" s="24"/>
      <c r="S38" s="24"/>
      <c r="T38" s="24"/>
      <c r="U38" s="24"/>
    </row>
    <row r="39" spans="2:26" x14ac:dyDescent="0.25">
      <c r="N39" s="24"/>
      <c r="Q39" s="18"/>
      <c r="R39" s="24"/>
      <c r="S39" s="24"/>
      <c r="T39" s="24"/>
      <c r="U39" s="24"/>
    </row>
    <row r="40" spans="2:26" x14ac:dyDescent="0.25">
      <c r="N40" s="24"/>
      <c r="Q40" s="18"/>
      <c r="R40" s="24"/>
      <c r="S40" s="24"/>
      <c r="T40" s="24"/>
      <c r="U40" s="24"/>
    </row>
    <row r="41" spans="2:26" x14ac:dyDescent="0.25">
      <c r="B41" s="170" t="s">
        <v>436</v>
      </c>
      <c r="C41" s="170"/>
      <c r="D41" s="170"/>
      <c r="E41" s="170"/>
      <c r="F41" s="170"/>
      <c r="G41" s="170"/>
      <c r="H41" s="170"/>
      <c r="I41" s="170"/>
      <c r="J41" s="170"/>
      <c r="N41" s="24"/>
      <c r="Q41" s="18"/>
      <c r="R41" s="24"/>
      <c r="S41" s="24"/>
      <c r="T41" s="24"/>
      <c r="U41" s="24"/>
    </row>
    <row r="42" spans="2:26" x14ac:dyDescent="0.25">
      <c r="N42" s="24"/>
      <c r="Q42" s="18"/>
      <c r="R42" s="24"/>
      <c r="S42" s="24"/>
      <c r="T42" s="24"/>
      <c r="U42" s="24"/>
    </row>
    <row r="43" spans="2:26" x14ac:dyDescent="0.25">
      <c r="N43" s="24"/>
      <c r="Q43" s="18"/>
      <c r="R43" s="24"/>
      <c r="S43" s="24"/>
      <c r="T43" s="24"/>
      <c r="U43" s="24"/>
    </row>
    <row r="44" spans="2:26" x14ac:dyDescent="0.25">
      <c r="N44" s="24"/>
      <c r="Q44" s="18"/>
      <c r="R44" s="24"/>
      <c r="S44" s="24"/>
      <c r="T44" s="24"/>
      <c r="U44" s="24"/>
    </row>
    <row r="45" spans="2:26" x14ac:dyDescent="0.25">
      <c r="N45" s="24"/>
      <c r="Q45" s="18"/>
      <c r="R45" s="24"/>
      <c r="S45" s="24"/>
      <c r="T45" s="24"/>
      <c r="U45" s="24"/>
    </row>
    <row r="46" spans="2:26" x14ac:dyDescent="0.25">
      <c r="N46" s="24"/>
      <c r="Q46" s="18"/>
      <c r="U46" s="24"/>
    </row>
    <row r="47" spans="2:26" x14ac:dyDescent="0.25">
      <c r="N47" s="161" t="s">
        <v>543</v>
      </c>
      <c r="O47" s="161"/>
      <c r="P47" s="161"/>
      <c r="Q47" s="18"/>
      <c r="R47" s="160" t="s">
        <v>552</v>
      </c>
      <c r="S47" s="160"/>
      <c r="T47" s="160"/>
      <c r="U47" s="160"/>
      <c r="V47" s="160"/>
      <c r="W47" s="160"/>
      <c r="X47" s="160"/>
      <c r="Y47" s="160"/>
      <c r="Z47" s="160"/>
    </row>
    <row r="48" spans="2:26" x14ac:dyDescent="0.25">
      <c r="N48" s="21" t="s">
        <v>548</v>
      </c>
      <c r="O48" s="21" t="s">
        <v>549</v>
      </c>
      <c r="P48" s="21" t="s">
        <v>550</v>
      </c>
      <c r="Q48" s="18"/>
      <c r="R48" s="21">
        <v>2014</v>
      </c>
      <c r="S48" s="21">
        <v>2015</v>
      </c>
      <c r="T48" s="21">
        <v>2016</v>
      </c>
      <c r="U48" s="21">
        <v>2017</v>
      </c>
      <c r="V48" s="21">
        <v>2018</v>
      </c>
      <c r="W48" s="21">
        <v>2019</v>
      </c>
      <c r="X48" s="21">
        <v>2020</v>
      </c>
      <c r="Y48" s="21">
        <v>2021</v>
      </c>
      <c r="Z48" s="21">
        <v>2022</v>
      </c>
    </row>
    <row r="49" spans="2:26" x14ac:dyDescent="0.25">
      <c r="L49" s="159" t="s">
        <v>538</v>
      </c>
      <c r="M49" s="28" t="s">
        <v>286</v>
      </c>
      <c r="N49" s="83">
        <f>GEOMEAN(R49:T49)</f>
        <v>0.9415884371589841</v>
      </c>
      <c r="O49" s="83">
        <f>GEOMEAN(U49:W49)</f>
        <v>0.97284088359089771</v>
      </c>
      <c r="P49" s="83">
        <f>GEOMEAN(X49:Z49)</f>
        <v>1.0014685266814574</v>
      </c>
      <c r="Q49" s="18"/>
      <c r="R49" s="83">
        <f>O94/O116</f>
        <v>0.93331587298231022</v>
      </c>
      <c r="S49" s="83">
        <f t="shared" ref="S49:Z49" si="4">P94/P116</f>
        <v>0.95919431459328952</v>
      </c>
      <c r="T49" s="83">
        <f t="shared" si="4"/>
        <v>0.93249841461830052</v>
      </c>
      <c r="U49" s="83">
        <f t="shared" si="4"/>
        <v>0.90808235564147399</v>
      </c>
      <c r="V49" s="83">
        <f t="shared" si="4"/>
        <v>1.0346579025145837</v>
      </c>
      <c r="W49" s="83">
        <f t="shared" si="4"/>
        <v>0.97994888732533592</v>
      </c>
      <c r="X49" s="83">
        <f t="shared" si="4"/>
        <v>1.0073227775942715</v>
      </c>
      <c r="Y49" s="83">
        <f t="shared" si="4"/>
        <v>1.0071734206582739</v>
      </c>
      <c r="Z49" s="83">
        <f t="shared" si="4"/>
        <v>0.99000868620945071</v>
      </c>
    </row>
    <row r="50" spans="2:26" x14ac:dyDescent="0.25">
      <c r="L50" s="159" t="s">
        <v>135</v>
      </c>
      <c r="M50" s="28" t="s">
        <v>284</v>
      </c>
      <c r="N50" s="83">
        <f>GEOMEAN(R50:T50)</f>
        <v>0.70547185598632878</v>
      </c>
      <c r="O50" s="83">
        <f>GEOMEAN(U50:W50)</f>
        <v>0.75547727626359862</v>
      </c>
      <c r="P50" s="83">
        <f>GEOMEAN(X50:Z50)</f>
        <v>0.73923648358434102</v>
      </c>
      <c r="Q50" s="18"/>
      <c r="R50" s="83">
        <f>O95/O117</f>
        <v>0.65691260470723711</v>
      </c>
      <c r="S50" s="83">
        <f t="shared" ref="S50:Z53" si="5">P95/P117</f>
        <v>0.74090514110127814</v>
      </c>
      <c r="T50" s="83">
        <f t="shared" si="5"/>
        <v>0.72138793530896339</v>
      </c>
      <c r="U50" s="83">
        <f t="shared" si="5"/>
        <v>0.71711833330596519</v>
      </c>
      <c r="V50" s="83">
        <f t="shared" si="5"/>
        <v>0.78266836838054143</v>
      </c>
      <c r="W50" s="83">
        <f t="shared" si="5"/>
        <v>0.76823769008045129</v>
      </c>
      <c r="X50" s="83">
        <f t="shared" si="5"/>
        <v>0.77314876514001685</v>
      </c>
      <c r="Y50" s="83">
        <f t="shared" si="5"/>
        <v>0.73434200720313181</v>
      </c>
      <c r="Z50" s="83">
        <f t="shared" si="5"/>
        <v>0.71152266490330152</v>
      </c>
    </row>
    <row r="51" spans="2:26" x14ac:dyDescent="0.25">
      <c r="L51" s="159" t="s">
        <v>135</v>
      </c>
      <c r="M51" s="28" t="s">
        <v>285</v>
      </c>
      <c r="N51" s="83">
        <f>GEOMEAN(R51:T51)</f>
        <v>0.79712745054266532</v>
      </c>
      <c r="O51" s="83">
        <f>GEOMEAN(U51:W51)</f>
        <v>0.81213742715996229</v>
      </c>
      <c r="P51" s="83">
        <f>GEOMEAN(X51:Z51)</f>
        <v>0.90258959421759422</v>
      </c>
      <c r="Q51" s="18"/>
      <c r="R51" s="83">
        <f>O96/O118</f>
        <v>0.79028003919700984</v>
      </c>
      <c r="S51" s="83">
        <f t="shared" si="5"/>
        <v>0.81983400273150986</v>
      </c>
      <c r="T51" s="83">
        <f t="shared" si="5"/>
        <v>0.78176523920539875</v>
      </c>
      <c r="U51" s="83">
        <f t="shared" si="5"/>
        <v>0.82101623286035486</v>
      </c>
      <c r="V51" s="83">
        <f t="shared" si="5"/>
        <v>0.82891975922732763</v>
      </c>
      <c r="W51" s="83">
        <f t="shared" si="5"/>
        <v>0.78708990052385719</v>
      </c>
      <c r="X51" s="83">
        <f t="shared" si="5"/>
        <v>0.88962437224652591</v>
      </c>
      <c r="Y51" s="83">
        <f t="shared" si="5"/>
        <v>0.92043826324380074</v>
      </c>
      <c r="Z51" s="83">
        <f t="shared" si="5"/>
        <v>0.89798613316013087</v>
      </c>
    </row>
    <row r="52" spans="2:26" x14ac:dyDescent="0.25">
      <c r="L52" s="159" t="s">
        <v>135</v>
      </c>
      <c r="M52" s="28" t="s">
        <v>287</v>
      </c>
      <c r="N52" s="83">
        <f>GEOMEAN(R52:T52)</f>
        <v>0.88886547442268715</v>
      </c>
      <c r="O52" s="83">
        <f>GEOMEAN(U52:W52)</f>
        <v>0.84064575753558879</v>
      </c>
      <c r="P52" s="83">
        <f>GEOMEAN(X52:Z52)</f>
        <v>0.70222182703049563</v>
      </c>
      <c r="Q52" s="18"/>
      <c r="R52" s="83">
        <f>O97/O119</f>
        <v>0.88325371116720719</v>
      </c>
      <c r="S52" s="83">
        <f t="shared" si="5"/>
        <v>0.90251725096460256</v>
      </c>
      <c r="T52" s="83">
        <f t="shared" si="5"/>
        <v>0.88098219214117501</v>
      </c>
      <c r="U52" s="83">
        <f t="shared" si="5"/>
        <v>0.86727756732790429</v>
      </c>
      <c r="V52" s="83">
        <f t="shared" si="5"/>
        <v>0.83440927108192109</v>
      </c>
      <c r="W52" s="83">
        <f t="shared" si="5"/>
        <v>0.82092190184953517</v>
      </c>
      <c r="X52" s="83">
        <f t="shared" si="5"/>
        <v>0.71445254333668651</v>
      </c>
      <c r="Y52" s="83">
        <f t="shared" si="5"/>
        <v>0.70485711880496882</v>
      </c>
      <c r="Z52" s="83">
        <f t="shared" si="5"/>
        <v>0.68761999426439113</v>
      </c>
    </row>
    <row r="53" spans="2:26" x14ac:dyDescent="0.25">
      <c r="L53" s="159" t="s">
        <v>135</v>
      </c>
      <c r="M53" s="28" t="s">
        <v>288</v>
      </c>
      <c r="N53" s="83">
        <f>GEOMEAN(R53:T53)</f>
        <v>0.84680195544113601</v>
      </c>
      <c r="O53" s="83">
        <f>GEOMEAN(U53:W53)</f>
        <v>0.69282850223970271</v>
      </c>
      <c r="P53" s="83">
        <f>GEOMEAN(X53:Z53)</f>
        <v>0.77451446779720901</v>
      </c>
      <c r="Q53" s="18"/>
      <c r="R53" s="83">
        <f>O98/O120</f>
        <v>1.0498846211417574</v>
      </c>
      <c r="S53" s="83">
        <f t="shared" si="5"/>
        <v>0.88876848014661192</v>
      </c>
      <c r="T53" s="83">
        <f t="shared" si="5"/>
        <v>0.65075174058601948</v>
      </c>
      <c r="U53" s="83">
        <f t="shared" si="5"/>
        <v>0.67815424198020413</v>
      </c>
      <c r="V53" s="83">
        <f t="shared" si="5"/>
        <v>0.66250683057973703</v>
      </c>
      <c r="W53" s="83">
        <f t="shared" si="5"/>
        <v>0.74021587410194967</v>
      </c>
      <c r="X53" s="83">
        <f t="shared" si="5"/>
        <v>0.79811967479098178</v>
      </c>
      <c r="Y53" s="83">
        <f t="shared" si="5"/>
        <v>0.79703520975487774</v>
      </c>
      <c r="Z53" s="83">
        <f t="shared" si="5"/>
        <v>0.73037025872313821</v>
      </c>
    </row>
    <row r="54" spans="2:26" x14ac:dyDescent="0.25">
      <c r="N54" s="24"/>
      <c r="Q54" s="18"/>
      <c r="R54" s="24"/>
      <c r="S54" s="24"/>
      <c r="T54" s="24"/>
      <c r="U54" s="24"/>
    </row>
    <row r="55" spans="2:26" x14ac:dyDescent="0.25">
      <c r="N55" s="24"/>
      <c r="Q55" s="18"/>
      <c r="R55" s="24"/>
      <c r="S55" s="24"/>
      <c r="T55" s="24"/>
      <c r="U55" s="24"/>
    </row>
    <row r="56" spans="2:26" x14ac:dyDescent="0.25">
      <c r="N56" s="24"/>
      <c r="Q56" s="18"/>
      <c r="R56" s="24"/>
      <c r="S56" s="24"/>
      <c r="T56" s="24"/>
      <c r="U56" s="24"/>
    </row>
    <row r="57" spans="2:26" x14ac:dyDescent="0.25">
      <c r="N57" s="24"/>
      <c r="Q57" s="18"/>
      <c r="R57" s="24"/>
      <c r="S57" s="24"/>
      <c r="T57" s="24"/>
      <c r="U57" s="24"/>
    </row>
    <row r="58" spans="2:26" x14ac:dyDescent="0.25">
      <c r="N58" s="24"/>
      <c r="Q58" s="18"/>
      <c r="R58" s="24"/>
      <c r="S58" s="24"/>
      <c r="T58" s="24"/>
      <c r="U58" s="24"/>
    </row>
    <row r="59" spans="2:26" x14ac:dyDescent="0.25">
      <c r="B59" s="170" t="s">
        <v>437</v>
      </c>
      <c r="C59" s="170"/>
      <c r="D59" s="170"/>
      <c r="E59" s="170"/>
      <c r="F59" s="170"/>
      <c r="G59" s="170"/>
      <c r="H59" s="170"/>
      <c r="I59" s="170"/>
      <c r="J59" s="170"/>
      <c r="N59" s="24"/>
      <c r="Q59" s="18"/>
      <c r="R59" s="24"/>
      <c r="S59" s="24"/>
      <c r="T59" s="24"/>
      <c r="U59" s="24"/>
    </row>
    <row r="60" spans="2:26" x14ac:dyDescent="0.25">
      <c r="N60" s="24"/>
      <c r="Q60" s="18"/>
      <c r="R60" s="24"/>
      <c r="S60" s="24"/>
      <c r="T60" s="24"/>
      <c r="U60" s="24"/>
    </row>
    <row r="61" spans="2:26" x14ac:dyDescent="0.25">
      <c r="N61" s="24"/>
      <c r="Q61" s="18"/>
      <c r="R61" s="24"/>
      <c r="S61" s="24"/>
      <c r="T61" s="24"/>
      <c r="U61" s="24"/>
    </row>
    <row r="62" spans="2:26" x14ac:dyDescent="0.25">
      <c r="N62" s="24"/>
      <c r="Q62" s="18"/>
      <c r="U62" s="24"/>
    </row>
    <row r="63" spans="2:26" x14ac:dyDescent="0.25">
      <c r="N63" s="24"/>
      <c r="Q63" s="18"/>
      <c r="U63" s="24"/>
    </row>
    <row r="64" spans="2:26" x14ac:dyDescent="0.25">
      <c r="N64" s="24"/>
      <c r="Q64" s="18"/>
      <c r="U64" s="24"/>
    </row>
    <row r="65" spans="2:26" x14ac:dyDescent="0.25">
      <c r="N65" s="161" t="s">
        <v>543</v>
      </c>
      <c r="O65" s="161"/>
      <c r="P65" s="161"/>
      <c r="Q65" s="18"/>
      <c r="R65" s="160" t="s">
        <v>552</v>
      </c>
      <c r="S65" s="160"/>
      <c r="T65" s="160"/>
      <c r="U65" s="160"/>
      <c r="V65" s="160"/>
      <c r="W65" s="160"/>
      <c r="X65" s="160"/>
      <c r="Y65" s="160"/>
      <c r="Z65" s="160"/>
    </row>
    <row r="66" spans="2:26" x14ac:dyDescent="0.25">
      <c r="N66" s="21" t="s">
        <v>548</v>
      </c>
      <c r="O66" s="21" t="s">
        <v>549</v>
      </c>
      <c r="P66" s="21" t="s">
        <v>550</v>
      </c>
      <c r="Q66" s="18"/>
      <c r="R66" s="21">
        <v>2014</v>
      </c>
      <c r="S66" s="21">
        <v>2015</v>
      </c>
      <c r="T66" s="21">
        <v>2016</v>
      </c>
      <c r="U66" s="21">
        <v>2017</v>
      </c>
      <c r="V66" s="21">
        <v>2018</v>
      </c>
      <c r="W66" s="21">
        <v>2019</v>
      </c>
      <c r="X66" s="21">
        <v>2020</v>
      </c>
      <c r="Y66" s="21">
        <v>2021</v>
      </c>
      <c r="Z66" s="21">
        <v>2022</v>
      </c>
    </row>
    <row r="67" spans="2:26" x14ac:dyDescent="0.25">
      <c r="L67" s="159" t="s">
        <v>133</v>
      </c>
      <c r="M67" s="28" t="s">
        <v>286</v>
      </c>
      <c r="N67" s="83">
        <f>GEOMEAN(R67:T67)</f>
        <v>0.86687172823977909</v>
      </c>
      <c r="O67" s="83">
        <f>GEOMEAN(U67:W67)</f>
        <v>0.83727396995107972</v>
      </c>
      <c r="P67" s="83">
        <f>GEOMEAN(X67:Z67)</f>
        <v>0.81686555062305355</v>
      </c>
      <c r="Q67" s="18"/>
      <c r="R67" s="83">
        <f>O99/O121</f>
        <v>0.90066427762021029</v>
      </c>
      <c r="S67" s="83">
        <f t="shared" ref="S67:Z67" si="6">P99/P121</f>
        <v>0.85124855136284949</v>
      </c>
      <c r="T67" s="83">
        <f t="shared" si="6"/>
        <v>0.84966004088365077</v>
      </c>
      <c r="U67" s="83">
        <f t="shared" si="6"/>
        <v>0.82954786386812285</v>
      </c>
      <c r="V67" s="83">
        <f t="shared" si="6"/>
        <v>0.83769666052658298</v>
      </c>
      <c r="W67" s="83">
        <f t="shared" si="6"/>
        <v>0.84464562207586835</v>
      </c>
      <c r="X67" s="83">
        <f t="shared" si="6"/>
        <v>0.81532428781700061</v>
      </c>
      <c r="Y67" s="83">
        <f t="shared" si="6"/>
        <v>0.81083277892985239</v>
      </c>
      <c r="Z67" s="83">
        <f t="shared" si="6"/>
        <v>0.82449887281240708</v>
      </c>
    </row>
    <row r="68" spans="2:26" x14ac:dyDescent="0.25">
      <c r="L68" s="159" t="s">
        <v>133</v>
      </c>
      <c r="M68" s="28" t="s">
        <v>284</v>
      </c>
      <c r="N68" s="83">
        <f>GEOMEAN(R68:T68)</f>
        <v>0.79937408173154567</v>
      </c>
      <c r="O68" s="83">
        <f>GEOMEAN(U68:W68)</f>
        <v>0.82750992068232776</v>
      </c>
      <c r="P68" s="83">
        <f>GEOMEAN(X68:Z68)</f>
        <v>0.77549464142909552</v>
      </c>
      <c r="Q68" s="18"/>
      <c r="R68" s="83">
        <f>O100/O122</f>
        <v>0.76463544509460357</v>
      </c>
      <c r="S68" s="83">
        <f t="shared" ref="S68:Z71" si="7">P100/P122</f>
        <v>0.81888239354079218</v>
      </c>
      <c r="T68" s="83">
        <f t="shared" si="7"/>
        <v>0.81578220769313825</v>
      </c>
      <c r="U68" s="83">
        <f t="shared" si="7"/>
        <v>0.8462602734420297</v>
      </c>
      <c r="V68" s="83">
        <f t="shared" si="7"/>
        <v>0.81084513597842856</v>
      </c>
      <c r="W68" s="83">
        <f t="shared" si="7"/>
        <v>0.8258054740107964</v>
      </c>
      <c r="X68" s="83">
        <f t="shared" si="7"/>
        <v>0.80178270014936937</v>
      </c>
      <c r="Y68" s="83">
        <f t="shared" si="7"/>
        <v>0.76867367485546501</v>
      </c>
      <c r="Z68" s="83">
        <f t="shared" si="7"/>
        <v>0.75672435965221219</v>
      </c>
    </row>
    <row r="69" spans="2:26" x14ac:dyDescent="0.25">
      <c r="L69" s="159" t="s">
        <v>133</v>
      </c>
      <c r="M69" s="28" t="s">
        <v>285</v>
      </c>
      <c r="N69" s="83">
        <f>GEOMEAN(R69:T69)</f>
        <v>0.78138440672570753</v>
      </c>
      <c r="O69" s="83">
        <f>GEOMEAN(U69:W69)</f>
        <v>0.82706126869643137</v>
      </c>
      <c r="P69" s="83">
        <f>GEOMEAN(X69:Z69)</f>
        <v>0.81068088450918263</v>
      </c>
      <c r="Q69" s="18"/>
      <c r="R69" s="83">
        <f>O101/O123</f>
        <v>0.78062633939645687</v>
      </c>
      <c r="S69" s="83">
        <f t="shared" si="7"/>
        <v>0.79769035186837467</v>
      </c>
      <c r="T69" s="83">
        <f t="shared" si="7"/>
        <v>0.76615507114644232</v>
      </c>
      <c r="U69" s="83">
        <f t="shared" si="7"/>
        <v>0.80221492909035264</v>
      </c>
      <c r="V69" s="83">
        <f t="shared" si="7"/>
        <v>0.82386837361176557</v>
      </c>
      <c r="W69" s="83">
        <f t="shared" si="7"/>
        <v>0.85598169670559376</v>
      </c>
      <c r="X69" s="83">
        <f t="shared" si="7"/>
        <v>0.84259250250380002</v>
      </c>
      <c r="Y69" s="83">
        <f t="shared" si="7"/>
        <v>0.81004435046167422</v>
      </c>
      <c r="Z69" s="83">
        <f t="shared" si="7"/>
        <v>0.78059076722470599</v>
      </c>
    </row>
    <row r="70" spans="2:26" x14ac:dyDescent="0.25">
      <c r="L70" s="159" t="s">
        <v>133</v>
      </c>
      <c r="M70" s="28" t="s">
        <v>287</v>
      </c>
      <c r="N70" s="83">
        <f>GEOMEAN(R70:T70)</f>
        <v>1.3655338166652979</v>
      </c>
      <c r="O70" s="83">
        <f>GEOMEAN(U70:W70)</f>
        <v>1.3489212887861841</v>
      </c>
      <c r="P70" s="83">
        <f>GEOMEAN(X70:Z70)</f>
        <v>1.2018783030264057</v>
      </c>
      <c r="Q70" s="18"/>
      <c r="R70" s="83">
        <f>O102/O124</f>
        <v>1.436212168363014</v>
      </c>
      <c r="S70" s="83">
        <f t="shared" si="7"/>
        <v>1.3720899653802283</v>
      </c>
      <c r="T70" s="83">
        <f t="shared" si="7"/>
        <v>1.292129937527037</v>
      </c>
      <c r="U70" s="83">
        <f t="shared" si="7"/>
        <v>1.3375649421575875</v>
      </c>
      <c r="V70" s="83">
        <f t="shared" si="7"/>
        <v>1.4162042466769826</v>
      </c>
      <c r="W70" s="83">
        <f t="shared" si="7"/>
        <v>1.2957435532002441</v>
      </c>
      <c r="X70" s="83">
        <f t="shared" si="7"/>
        <v>1.2264289378231785</v>
      </c>
      <c r="Y70" s="83">
        <f t="shared" si="7"/>
        <v>1.1966603473401052</v>
      </c>
      <c r="Z70" s="83">
        <f t="shared" si="7"/>
        <v>1.1829549222554372</v>
      </c>
    </row>
    <row r="71" spans="2:26" x14ac:dyDescent="0.25">
      <c r="L71" s="159" t="s">
        <v>133</v>
      </c>
      <c r="M71" s="28" t="s">
        <v>288</v>
      </c>
      <c r="N71" s="83">
        <f>GEOMEAN(R71:T71)</f>
        <v>0.80167051247382692</v>
      </c>
      <c r="O71" s="83">
        <f>GEOMEAN(U71:W71)</f>
        <v>0.73340639832445476</v>
      </c>
      <c r="P71" s="83">
        <f>GEOMEAN(X71:Z71)</f>
        <v>0.70416158066903756</v>
      </c>
      <c r="Q71" s="18"/>
      <c r="R71" s="83">
        <f>O103/O125</f>
        <v>0.9966157874330438</v>
      </c>
      <c r="S71" s="83">
        <f t="shared" si="7"/>
        <v>0.77357500585923267</v>
      </c>
      <c r="T71" s="83">
        <f t="shared" si="7"/>
        <v>0.66827857270334312</v>
      </c>
      <c r="U71" s="83">
        <f t="shared" si="7"/>
        <v>0.69037021812394783</v>
      </c>
      <c r="V71" s="83">
        <f t="shared" si="7"/>
        <v>0.74380770219047665</v>
      </c>
      <c r="W71" s="83">
        <f t="shared" si="7"/>
        <v>0.76823017943418304</v>
      </c>
      <c r="X71" s="83">
        <f t="shared" si="7"/>
        <v>0.72403304350128439</v>
      </c>
      <c r="Y71" s="83">
        <f t="shared" si="7"/>
        <v>0.72113640017861957</v>
      </c>
      <c r="Z71" s="83">
        <f t="shared" si="7"/>
        <v>0.66871516730736047</v>
      </c>
    </row>
    <row r="77" spans="2:26" x14ac:dyDescent="0.25">
      <c r="B77" s="157" t="s">
        <v>551</v>
      </c>
      <c r="C77" s="157"/>
      <c r="D77" s="157"/>
      <c r="E77" s="157"/>
      <c r="F77" s="157"/>
      <c r="G77" s="157"/>
      <c r="H77" s="157"/>
      <c r="I77" s="157"/>
      <c r="J77" s="157"/>
    </row>
    <row r="78" spans="2:26" ht="13.5" customHeight="1" x14ac:dyDescent="0.25">
      <c r="B78" s="157"/>
      <c r="C78" s="157"/>
      <c r="D78" s="157"/>
      <c r="E78" s="157"/>
      <c r="F78" s="157"/>
      <c r="G78" s="157"/>
      <c r="H78" s="157"/>
      <c r="I78" s="157"/>
      <c r="J78" s="157"/>
    </row>
    <row r="79" spans="2:26" x14ac:dyDescent="0.25">
      <c r="B79" s="157"/>
      <c r="C79" s="157"/>
      <c r="D79" s="157"/>
      <c r="E79" s="157"/>
      <c r="F79" s="157"/>
      <c r="G79" s="157"/>
      <c r="H79" s="157"/>
      <c r="I79" s="157"/>
      <c r="J79" s="157"/>
    </row>
    <row r="80" spans="2:26" x14ac:dyDescent="0.25">
      <c r="B80" s="163" t="s">
        <v>260</v>
      </c>
      <c r="C80" s="163"/>
      <c r="D80" s="163"/>
      <c r="E80" s="163"/>
      <c r="F80" s="163"/>
      <c r="G80" s="163"/>
      <c r="H80" s="163"/>
      <c r="I80" s="163"/>
      <c r="J80" s="163"/>
      <c r="V80" s="18"/>
      <c r="W80" s="18"/>
    </row>
    <row r="81" spans="12:33" x14ac:dyDescent="0.25">
      <c r="V81" s="18"/>
      <c r="W81" s="18"/>
    </row>
    <row r="82" spans="12:33" x14ac:dyDescent="0.25">
      <c r="V82" s="18"/>
      <c r="W82" s="18"/>
    </row>
    <row r="83" spans="12:33" x14ac:dyDescent="0.25">
      <c r="O83" s="21">
        <v>2014</v>
      </c>
      <c r="P83" s="21">
        <v>2015</v>
      </c>
      <c r="Q83" s="21">
        <v>2016</v>
      </c>
      <c r="R83" s="21">
        <v>2017</v>
      </c>
      <c r="S83" s="21">
        <v>2018</v>
      </c>
      <c r="T83" s="21">
        <v>2019</v>
      </c>
      <c r="U83" s="21">
        <v>2020</v>
      </c>
      <c r="V83" s="21">
        <v>2021</v>
      </c>
      <c r="W83" s="21">
        <v>2022</v>
      </c>
      <c r="AC83" s="18"/>
      <c r="AD83" s="18"/>
      <c r="AF83" s="24"/>
      <c r="AG83" s="24"/>
    </row>
    <row r="84" spans="12:33" x14ac:dyDescent="0.25">
      <c r="L84" s="159" t="s">
        <v>462</v>
      </c>
      <c r="M84" s="159" t="s">
        <v>474</v>
      </c>
      <c r="N84" s="28" t="s">
        <v>286</v>
      </c>
      <c r="O84" s="23">
        <v>4103.2250000000004</v>
      </c>
      <c r="P84" s="23">
        <v>3997.5129999999981</v>
      </c>
      <c r="Q84" s="23">
        <v>4080.3189999999986</v>
      </c>
      <c r="R84" s="23">
        <v>4584.558</v>
      </c>
      <c r="S84" s="23">
        <v>4470.5570000000016</v>
      </c>
      <c r="T84" s="23">
        <v>4302.6809999999996</v>
      </c>
      <c r="U84" s="23">
        <v>4179.0340000000024</v>
      </c>
      <c r="V84" s="23">
        <v>4908.318000000002</v>
      </c>
      <c r="W84" s="23">
        <v>6272.8689999999988</v>
      </c>
      <c r="AC84" s="18"/>
      <c r="AD84" s="18"/>
      <c r="AF84" s="24"/>
      <c r="AG84" s="24"/>
    </row>
    <row r="85" spans="12:33" x14ac:dyDescent="0.25">
      <c r="L85" s="159"/>
      <c r="M85" s="159"/>
      <c r="N85" s="28" t="s">
        <v>284</v>
      </c>
      <c r="O85" s="23">
        <v>3977.8069999999993</v>
      </c>
      <c r="P85" s="23">
        <v>3940.7759999999994</v>
      </c>
      <c r="Q85" s="23">
        <v>3892.1040000000007</v>
      </c>
      <c r="R85" s="23">
        <v>4182.424</v>
      </c>
      <c r="S85" s="23">
        <v>4280.7979999999989</v>
      </c>
      <c r="T85" s="23">
        <v>4410.3220000000028</v>
      </c>
      <c r="U85" s="23">
        <v>4441.7660000000024</v>
      </c>
      <c r="V85" s="23">
        <v>4632.9230000000007</v>
      </c>
      <c r="W85" s="23">
        <v>5725.719000000001</v>
      </c>
      <c r="AC85" s="18"/>
      <c r="AD85" s="18"/>
      <c r="AF85" s="24"/>
      <c r="AG85" s="24"/>
    </row>
    <row r="86" spans="12:33" x14ac:dyDescent="0.25">
      <c r="L86" s="159"/>
      <c r="M86" s="159"/>
      <c r="N86" s="28" t="s">
        <v>285</v>
      </c>
      <c r="O86" s="23">
        <v>4344.8300000000008</v>
      </c>
      <c r="P86" s="23">
        <v>4487.4520000000011</v>
      </c>
      <c r="Q86" s="23">
        <v>4758.3270000000011</v>
      </c>
      <c r="R86" s="23">
        <v>4988.4800000000005</v>
      </c>
      <c r="S86" s="23">
        <v>4960.3200000000006</v>
      </c>
      <c r="T86" s="23">
        <v>5107.1220000000003</v>
      </c>
      <c r="U86" s="23">
        <v>4908.0370000000021</v>
      </c>
      <c r="V86" s="23">
        <v>5601.8110000000006</v>
      </c>
      <c r="W86" s="23">
        <v>6158.8089999999993</v>
      </c>
      <c r="AC86" s="18"/>
      <c r="AD86" s="18"/>
      <c r="AF86" s="24"/>
      <c r="AG86" s="24"/>
    </row>
    <row r="87" spans="12:33" x14ac:dyDescent="0.25">
      <c r="L87" s="159"/>
      <c r="M87" s="159"/>
      <c r="N87" s="28" t="s">
        <v>287</v>
      </c>
      <c r="O87" s="23">
        <v>13084.149999999998</v>
      </c>
      <c r="P87" s="23">
        <v>12123.057999999997</v>
      </c>
      <c r="Q87" s="23">
        <v>12675.259000000004</v>
      </c>
      <c r="R87" s="23">
        <v>15656.467999999999</v>
      </c>
      <c r="S87" s="23">
        <v>14385.318999999998</v>
      </c>
      <c r="T87" s="23">
        <v>15188.748000000007</v>
      </c>
      <c r="U87" s="23">
        <v>15750.977000000003</v>
      </c>
      <c r="V87" s="23">
        <v>17374.435000000005</v>
      </c>
      <c r="W87" s="23">
        <v>23747.352999999999</v>
      </c>
      <c r="AC87" s="18"/>
      <c r="AD87" s="18"/>
      <c r="AF87" s="24"/>
      <c r="AG87" s="24"/>
    </row>
    <row r="88" spans="12:33" x14ac:dyDescent="0.25">
      <c r="L88" s="159"/>
      <c r="M88" s="159"/>
      <c r="N88" s="28" t="s">
        <v>288</v>
      </c>
      <c r="O88" s="23">
        <v>2346.375</v>
      </c>
      <c r="P88" s="23">
        <v>1914.2779999999998</v>
      </c>
      <c r="Q88" s="23">
        <v>1994.8920000000007</v>
      </c>
      <c r="R88" s="23">
        <v>1886.5229999999999</v>
      </c>
      <c r="S88" s="23">
        <v>2008.3579999999995</v>
      </c>
      <c r="T88" s="23">
        <v>1715.0429999999999</v>
      </c>
      <c r="U88" s="23">
        <v>1705.8909999999998</v>
      </c>
      <c r="V88" s="23">
        <v>1808.2760000000001</v>
      </c>
      <c r="W88" s="23">
        <v>2505.3580000000006</v>
      </c>
      <c r="AC88" s="18"/>
      <c r="AD88" s="18"/>
      <c r="AF88" s="24"/>
      <c r="AG88" s="24"/>
    </row>
    <row r="89" spans="12:33" x14ac:dyDescent="0.25">
      <c r="L89" s="159"/>
      <c r="M89" s="159" t="s">
        <v>339</v>
      </c>
      <c r="N89" s="28" t="s">
        <v>286</v>
      </c>
      <c r="O89" s="23">
        <v>5560.608000000002</v>
      </c>
      <c r="P89" s="23">
        <v>5743.4570000000003</v>
      </c>
      <c r="Q89" s="23">
        <v>6095.2899999999991</v>
      </c>
      <c r="R89" s="23">
        <v>6281.0249999999996</v>
      </c>
      <c r="S89" s="23">
        <v>6336.4139999999989</v>
      </c>
      <c r="T89" s="23">
        <v>6648.6800000000021</v>
      </c>
      <c r="U89" s="23">
        <v>6775.8120000000035</v>
      </c>
      <c r="V89" s="23">
        <v>6990.6920000000009</v>
      </c>
      <c r="W89" s="23">
        <v>8042.4259999999995</v>
      </c>
      <c r="AC89" s="18"/>
      <c r="AD89" s="18"/>
      <c r="AF89" s="24"/>
      <c r="AG89" s="24"/>
    </row>
    <row r="90" spans="12:33" x14ac:dyDescent="0.25">
      <c r="L90" s="159"/>
      <c r="M90" s="159"/>
      <c r="N90" s="28" t="s">
        <v>284</v>
      </c>
      <c r="O90" s="23">
        <v>3186.9929999999986</v>
      </c>
      <c r="P90" s="23">
        <v>3327.6530000000002</v>
      </c>
      <c r="Q90" s="23">
        <v>3481.1030000000001</v>
      </c>
      <c r="R90" s="23">
        <v>3747.0249999999978</v>
      </c>
      <c r="S90" s="23">
        <v>4015.3170000000009</v>
      </c>
      <c r="T90" s="23">
        <v>4262.9790000000003</v>
      </c>
      <c r="U90" s="23">
        <v>4195.9569999999994</v>
      </c>
      <c r="V90" s="23">
        <v>4397.4020000000019</v>
      </c>
      <c r="W90" s="23">
        <v>5053.7650000000012</v>
      </c>
      <c r="AC90" s="18"/>
      <c r="AD90" s="18"/>
      <c r="AF90" s="24"/>
      <c r="AG90" s="24"/>
    </row>
    <row r="91" spans="12:33" x14ac:dyDescent="0.25">
      <c r="L91" s="159"/>
      <c r="M91" s="159"/>
      <c r="N91" s="28" t="s">
        <v>285</v>
      </c>
      <c r="O91" s="23">
        <v>2099.2659999999996</v>
      </c>
      <c r="P91" s="23">
        <v>2073.7590000000009</v>
      </c>
      <c r="Q91" s="23">
        <v>2111.5629999999983</v>
      </c>
      <c r="R91" s="23">
        <v>2220.9959999999974</v>
      </c>
      <c r="S91" s="23">
        <v>2389.3650000000016</v>
      </c>
      <c r="T91" s="23">
        <v>2420.7640000000001</v>
      </c>
      <c r="U91" s="23">
        <v>2347.3360000000011</v>
      </c>
      <c r="V91" s="23">
        <v>2479.0640000000003</v>
      </c>
      <c r="W91" s="23">
        <v>3168.893</v>
      </c>
      <c r="AC91" s="18"/>
      <c r="AD91" s="18"/>
      <c r="AF91" s="24"/>
      <c r="AG91" s="24"/>
    </row>
    <row r="92" spans="12:33" x14ac:dyDescent="0.25">
      <c r="L92" s="159"/>
      <c r="M92" s="159"/>
      <c r="N92" s="28" t="s">
        <v>287</v>
      </c>
      <c r="O92" s="23">
        <v>11783.411999999997</v>
      </c>
      <c r="P92" s="23">
        <v>13168.588000000003</v>
      </c>
      <c r="Q92" s="23">
        <v>13045.546999999991</v>
      </c>
      <c r="R92" s="23">
        <v>13575.907000000007</v>
      </c>
      <c r="S92" s="23">
        <v>13968.082999999991</v>
      </c>
      <c r="T92" s="23">
        <v>14688.815999999999</v>
      </c>
      <c r="U92" s="23">
        <v>13530.506999999991</v>
      </c>
      <c r="V92" s="23">
        <v>14006.257000000005</v>
      </c>
      <c r="W92" s="23">
        <v>16060.583000000013</v>
      </c>
      <c r="AC92" s="18"/>
      <c r="AD92" s="18"/>
      <c r="AF92" s="24"/>
      <c r="AG92" s="24"/>
    </row>
    <row r="93" spans="12:33" x14ac:dyDescent="0.25">
      <c r="L93" s="159"/>
      <c r="M93" s="159"/>
      <c r="N93" s="28" t="s">
        <v>288</v>
      </c>
      <c r="O93" s="23">
        <v>1202.9830000000002</v>
      </c>
      <c r="P93" s="23">
        <v>1023.0949999999993</v>
      </c>
      <c r="Q93" s="23">
        <v>889.93899999999962</v>
      </c>
      <c r="R93" s="23">
        <v>942.91399999999976</v>
      </c>
      <c r="S93" s="23">
        <v>1168.621000000001</v>
      </c>
      <c r="T93" s="23">
        <v>1285.069</v>
      </c>
      <c r="U93" s="23">
        <v>1312.6129999999998</v>
      </c>
      <c r="V93" s="23">
        <v>1346.6999999999998</v>
      </c>
      <c r="W93" s="23">
        <v>1552.9270000000001</v>
      </c>
      <c r="AC93" s="18"/>
      <c r="AD93" s="18"/>
      <c r="AF93" s="24"/>
      <c r="AG93" s="24"/>
    </row>
    <row r="94" spans="12:33" x14ac:dyDescent="0.25">
      <c r="L94" s="159"/>
      <c r="M94" s="159" t="s">
        <v>538</v>
      </c>
      <c r="N94" s="28" t="s">
        <v>286</v>
      </c>
      <c r="O94" s="23">
        <v>18626.743000000006</v>
      </c>
      <c r="P94" s="23">
        <v>19402.244000000006</v>
      </c>
      <c r="Q94" s="23">
        <v>19355.712</v>
      </c>
      <c r="R94" s="23">
        <v>19113.123999999996</v>
      </c>
      <c r="S94" s="23">
        <v>21883.114999999998</v>
      </c>
      <c r="T94" s="23">
        <v>21571.167999999994</v>
      </c>
      <c r="U94" s="23">
        <v>21554.720999999998</v>
      </c>
      <c r="V94" s="23">
        <v>23778.036000000004</v>
      </c>
      <c r="W94" s="23">
        <v>27108.898000000001</v>
      </c>
      <c r="AC94" s="18"/>
      <c r="AD94" s="18"/>
      <c r="AF94" s="24"/>
      <c r="AG94" s="24"/>
    </row>
    <row r="95" spans="12:33" x14ac:dyDescent="0.25">
      <c r="L95" s="159"/>
      <c r="M95" s="159"/>
      <c r="N95" s="28" t="s">
        <v>284</v>
      </c>
      <c r="O95" s="23">
        <v>7746.6570000000002</v>
      </c>
      <c r="P95" s="23">
        <v>8786.4200000000019</v>
      </c>
      <c r="Q95" s="23">
        <v>8810.7610000000022</v>
      </c>
      <c r="R95" s="23">
        <v>10000.573000000002</v>
      </c>
      <c r="S95" s="23">
        <v>10960.425999999999</v>
      </c>
      <c r="T95" s="23">
        <v>11320.798999999999</v>
      </c>
      <c r="U95" s="23">
        <v>10918.161000000002</v>
      </c>
      <c r="V95" s="23">
        <v>12106.072999999999</v>
      </c>
      <c r="W95" s="23">
        <v>16295.052999999996</v>
      </c>
      <c r="AC95" s="18"/>
      <c r="AD95" s="18"/>
      <c r="AF95" s="24"/>
      <c r="AG95" s="24"/>
    </row>
    <row r="96" spans="12:33" x14ac:dyDescent="0.25">
      <c r="L96" s="159"/>
      <c r="M96" s="159"/>
      <c r="N96" s="28" t="s">
        <v>285</v>
      </c>
      <c r="O96" s="23">
        <v>4754.1389999999992</v>
      </c>
      <c r="P96" s="23">
        <v>5027.9369999999999</v>
      </c>
      <c r="Q96" s="23">
        <v>4868.3069999999998</v>
      </c>
      <c r="R96" s="23">
        <v>5311.3880000000017</v>
      </c>
      <c r="S96" s="23">
        <v>5745.121000000001</v>
      </c>
      <c r="T96" s="23">
        <v>5805.9230000000007</v>
      </c>
      <c r="U96" s="23">
        <v>6179.3299999999981</v>
      </c>
      <c r="V96" s="23">
        <v>7238.4479999999985</v>
      </c>
      <c r="W96" s="23">
        <v>7432.6420000000016</v>
      </c>
      <c r="AC96" s="18"/>
      <c r="AD96" s="18"/>
      <c r="AF96" s="24"/>
      <c r="AG96" s="24"/>
    </row>
    <row r="97" spans="12:33" x14ac:dyDescent="0.25">
      <c r="L97" s="159"/>
      <c r="M97" s="159"/>
      <c r="N97" s="28" t="s">
        <v>287</v>
      </c>
      <c r="O97" s="23">
        <v>23788.703999999994</v>
      </c>
      <c r="P97" s="23">
        <v>25811.858</v>
      </c>
      <c r="Q97" s="23">
        <v>25613.197000000004</v>
      </c>
      <c r="R97" s="23">
        <v>27444.688999999998</v>
      </c>
      <c r="S97" s="23">
        <v>29454.18</v>
      </c>
      <c r="T97" s="23">
        <v>31930.707999999999</v>
      </c>
      <c r="U97" s="23">
        <v>29549.544999999991</v>
      </c>
      <c r="V97" s="23">
        <v>33022.930999999997</v>
      </c>
      <c r="W97" s="23">
        <v>35812.388000000006</v>
      </c>
      <c r="AC97" s="18"/>
      <c r="AD97" s="18"/>
      <c r="AF97" s="24"/>
      <c r="AG97" s="24"/>
    </row>
    <row r="98" spans="12:33" x14ac:dyDescent="0.25">
      <c r="L98" s="159"/>
      <c r="M98" s="159"/>
      <c r="N98" s="28" t="s">
        <v>288</v>
      </c>
      <c r="O98" s="23">
        <v>4516.9689999999991</v>
      </c>
      <c r="P98" s="23">
        <v>4099.8809999999994</v>
      </c>
      <c r="Q98" s="23">
        <v>3575.219000000001</v>
      </c>
      <c r="R98" s="23">
        <v>3768.1220000000008</v>
      </c>
      <c r="S98" s="23">
        <v>3814.1830000000014</v>
      </c>
      <c r="T98" s="23">
        <v>4327.3019999999997</v>
      </c>
      <c r="U98" s="23">
        <v>4500.956000000001</v>
      </c>
      <c r="V98" s="23">
        <v>4615.8189999999995</v>
      </c>
      <c r="W98" s="23">
        <v>5039.5840000000007</v>
      </c>
      <c r="AC98" s="18"/>
      <c r="AD98" s="18"/>
      <c r="AF98" s="24"/>
      <c r="AG98" s="24"/>
    </row>
    <row r="99" spans="12:33" x14ac:dyDescent="0.25">
      <c r="L99" s="159"/>
      <c r="M99" s="159" t="s">
        <v>133</v>
      </c>
      <c r="N99" s="28" t="s">
        <v>286</v>
      </c>
      <c r="O99" s="23">
        <v>14249.495999999999</v>
      </c>
      <c r="P99" s="23">
        <v>14002.991</v>
      </c>
      <c r="Q99" s="23">
        <v>14180.656999999996</v>
      </c>
      <c r="R99" s="23">
        <v>14140.083000000002</v>
      </c>
      <c r="S99" s="23">
        <v>14958.730000000003</v>
      </c>
      <c r="T99" s="23">
        <v>15419.902000000004</v>
      </c>
      <c r="U99" s="23">
        <v>14754.379000000001</v>
      </c>
      <c r="V99" s="23">
        <v>14783.76</v>
      </c>
      <c r="W99" s="23">
        <v>16335.454000000003</v>
      </c>
      <c r="AC99" s="18"/>
      <c r="AD99" s="18"/>
      <c r="AF99" s="24"/>
      <c r="AG99" s="24"/>
    </row>
    <row r="100" spans="12:33" x14ac:dyDescent="0.25">
      <c r="L100" s="159"/>
      <c r="M100" s="159"/>
      <c r="N100" s="28" t="s">
        <v>284</v>
      </c>
      <c r="O100" s="23">
        <v>5593.8030000000017</v>
      </c>
      <c r="P100" s="23">
        <v>6073.4549999999999</v>
      </c>
      <c r="Q100" s="23">
        <v>6452.8030000000008</v>
      </c>
      <c r="R100" s="23">
        <v>7450.5880000000006</v>
      </c>
      <c r="S100" s="23">
        <v>7947.3640000000005</v>
      </c>
      <c r="T100" s="23">
        <v>8670.6989999999969</v>
      </c>
      <c r="U100" s="23">
        <v>8470.9119999999984</v>
      </c>
      <c r="V100" s="23">
        <v>9098.8709999999992</v>
      </c>
      <c r="W100" s="23">
        <v>10168.839999999997</v>
      </c>
      <c r="AC100" s="18"/>
      <c r="AD100" s="18"/>
      <c r="AF100" s="24"/>
      <c r="AG100" s="24"/>
    </row>
    <row r="101" spans="12:33" x14ac:dyDescent="0.25">
      <c r="L101" s="159"/>
      <c r="M101" s="159"/>
      <c r="N101" s="28" t="s">
        <v>285</v>
      </c>
      <c r="O101" s="23">
        <v>4062.6159999999995</v>
      </c>
      <c r="P101" s="23">
        <v>4187.7180000000008</v>
      </c>
      <c r="Q101" s="23">
        <v>4316.4740000000002</v>
      </c>
      <c r="R101" s="23">
        <v>4906.308</v>
      </c>
      <c r="S101" s="23">
        <v>5281.6150000000007</v>
      </c>
      <c r="T101" s="23">
        <v>5870.884</v>
      </c>
      <c r="U101" s="23">
        <v>5369.2640000000001</v>
      </c>
      <c r="V101" s="23">
        <v>5572.9010000000017</v>
      </c>
      <c r="W101" s="23">
        <v>5871.4570000000003</v>
      </c>
      <c r="AC101" s="18"/>
      <c r="AD101" s="18"/>
      <c r="AF101" s="24"/>
      <c r="AG101" s="24"/>
    </row>
    <row r="102" spans="12:33" x14ac:dyDescent="0.25">
      <c r="L102" s="159"/>
      <c r="M102" s="159"/>
      <c r="N102" s="28" t="s">
        <v>287</v>
      </c>
      <c r="O102" s="23">
        <v>26657.039999999994</v>
      </c>
      <c r="P102" s="23">
        <v>27903.309999999998</v>
      </c>
      <c r="Q102" s="23">
        <v>27346.063000000002</v>
      </c>
      <c r="R102" s="23">
        <v>31049.104999999996</v>
      </c>
      <c r="S102" s="23">
        <v>33711.492999999995</v>
      </c>
      <c r="T102" s="23">
        <v>35665.006999999998</v>
      </c>
      <c r="U102" s="23">
        <v>34450.784999999996</v>
      </c>
      <c r="V102" s="23">
        <v>33918.457999999991</v>
      </c>
      <c r="W102" s="23">
        <v>37245.524999999994</v>
      </c>
      <c r="AC102" s="18"/>
      <c r="AD102" s="18"/>
      <c r="AF102" s="24"/>
      <c r="AG102" s="24"/>
    </row>
    <row r="103" spans="12:33" x14ac:dyDescent="0.25">
      <c r="L103" s="159"/>
      <c r="M103" s="159"/>
      <c r="N103" s="28" t="s">
        <v>288</v>
      </c>
      <c r="O103" s="23">
        <v>3549.7790000000005</v>
      </c>
      <c r="P103" s="23">
        <v>3221.451</v>
      </c>
      <c r="Q103" s="23">
        <v>3403.7759999999994</v>
      </c>
      <c r="R103" s="23">
        <v>3594.0570000000012</v>
      </c>
      <c r="S103" s="23">
        <v>3939.7269999999994</v>
      </c>
      <c r="T103" s="23">
        <v>4219.4089999999997</v>
      </c>
      <c r="U103" s="23">
        <v>4156.5259999999998</v>
      </c>
      <c r="V103" s="23">
        <v>4067.9600000000005</v>
      </c>
      <c r="W103" s="23">
        <v>4692.8109999999997</v>
      </c>
      <c r="AC103" s="18"/>
      <c r="AD103" s="18"/>
      <c r="AF103" s="24"/>
      <c r="AG103" s="24"/>
    </row>
    <row r="104" spans="12:33" x14ac:dyDescent="0.25">
      <c r="R104" s="24"/>
      <c r="S104" s="24"/>
      <c r="T104" s="24"/>
      <c r="U104" s="24"/>
      <c r="AC104" s="18"/>
      <c r="AD104" s="18"/>
      <c r="AF104" s="24"/>
      <c r="AG104" s="24"/>
    </row>
    <row r="105" spans="12:33" x14ac:dyDescent="0.25">
      <c r="O105" s="21">
        <v>2014</v>
      </c>
      <c r="P105" s="21">
        <v>2015</v>
      </c>
      <c r="Q105" s="21">
        <v>2016</v>
      </c>
      <c r="R105" s="21">
        <v>2017</v>
      </c>
      <c r="S105" s="21">
        <v>2018</v>
      </c>
      <c r="T105" s="21">
        <v>2019</v>
      </c>
      <c r="U105" s="21">
        <v>2020</v>
      </c>
      <c r="V105" s="21">
        <v>2021</v>
      </c>
      <c r="W105" s="21">
        <v>2022</v>
      </c>
      <c r="AC105" s="18"/>
      <c r="AD105" s="18"/>
      <c r="AF105" s="24"/>
      <c r="AG105" s="24"/>
    </row>
    <row r="106" spans="12:33" x14ac:dyDescent="0.25">
      <c r="L106" s="159" t="s">
        <v>553</v>
      </c>
      <c r="M106" s="159" t="s">
        <v>474</v>
      </c>
      <c r="N106" s="28" t="s">
        <v>286</v>
      </c>
      <c r="O106" s="23">
        <f>O128+O150</f>
        <v>5250.5700000000015</v>
      </c>
      <c r="P106" s="23">
        <f t="shared" ref="P106:W106" si="8">P128+P150</f>
        <v>5092.0510000000004</v>
      </c>
      <c r="Q106" s="23">
        <f t="shared" si="8"/>
        <v>5047.8770000000004</v>
      </c>
      <c r="R106" s="23">
        <f t="shared" si="8"/>
        <v>5129.7460000000046</v>
      </c>
      <c r="S106" s="23">
        <f t="shared" si="8"/>
        <v>5421.7850000000035</v>
      </c>
      <c r="T106" s="23">
        <f t="shared" si="8"/>
        <v>5267.1550000000052</v>
      </c>
      <c r="U106" s="23">
        <f t="shared" si="8"/>
        <v>5300.9230000000025</v>
      </c>
      <c r="V106" s="23">
        <f t="shared" si="8"/>
        <v>6160.2860000000028</v>
      </c>
      <c r="W106" s="23">
        <f t="shared" si="8"/>
        <v>7281.6309999999985</v>
      </c>
      <c r="AC106" s="18"/>
      <c r="AD106" s="18"/>
      <c r="AF106" s="24"/>
      <c r="AG106" s="24"/>
    </row>
    <row r="107" spans="12:33" x14ac:dyDescent="0.25">
      <c r="L107" s="159" t="s">
        <v>553</v>
      </c>
      <c r="M107" s="159"/>
      <c r="N107" s="28" t="s">
        <v>284</v>
      </c>
      <c r="O107" s="23">
        <f t="shared" ref="O107:W107" si="9">O129+O151</f>
        <v>5360.5429999999997</v>
      </c>
      <c r="P107" s="23">
        <f t="shared" si="9"/>
        <v>5426.0210000000006</v>
      </c>
      <c r="Q107" s="23">
        <f t="shared" si="9"/>
        <v>5317.5360000000001</v>
      </c>
      <c r="R107" s="23">
        <f t="shared" si="9"/>
        <v>5765.909999999998</v>
      </c>
      <c r="S107" s="23">
        <f t="shared" si="9"/>
        <v>6340.2099999999982</v>
      </c>
      <c r="T107" s="23">
        <f t="shared" si="9"/>
        <v>6829.4390000000039</v>
      </c>
      <c r="U107" s="23">
        <f t="shared" si="9"/>
        <v>7028.1980000000049</v>
      </c>
      <c r="V107" s="23">
        <f t="shared" si="9"/>
        <v>7776.9639999999945</v>
      </c>
      <c r="W107" s="23">
        <f t="shared" si="9"/>
        <v>8968.6749999999993</v>
      </c>
      <c r="AC107" s="18"/>
      <c r="AD107" s="18"/>
      <c r="AF107" s="24"/>
      <c r="AG107" s="24"/>
    </row>
    <row r="108" spans="12:33" x14ac:dyDescent="0.25">
      <c r="L108" s="159" t="s">
        <v>553</v>
      </c>
      <c r="M108" s="159"/>
      <c r="N108" s="28" t="s">
        <v>285</v>
      </c>
      <c r="O108" s="23">
        <f t="shared" ref="O108:W108" si="10">O130+O152</f>
        <v>5352.2249999999976</v>
      </c>
      <c r="P108" s="23">
        <f t="shared" si="10"/>
        <v>5152.996000000001</v>
      </c>
      <c r="Q108" s="23">
        <f t="shared" si="10"/>
        <v>5164.0009999999993</v>
      </c>
      <c r="R108" s="23">
        <f t="shared" si="10"/>
        <v>5283.4139999999998</v>
      </c>
      <c r="S108" s="23">
        <f t="shared" si="10"/>
        <v>5454.5719999999992</v>
      </c>
      <c r="T108" s="23">
        <f t="shared" si="10"/>
        <v>5532.2029999999959</v>
      </c>
      <c r="U108" s="23">
        <f t="shared" si="10"/>
        <v>5363.1239999999971</v>
      </c>
      <c r="V108" s="23">
        <f t="shared" si="10"/>
        <v>6014.7999999999993</v>
      </c>
      <c r="W108" s="23">
        <f t="shared" si="10"/>
        <v>6588.3340000000035</v>
      </c>
      <c r="AC108" s="18"/>
      <c r="AD108" s="18"/>
      <c r="AF108" s="24"/>
      <c r="AG108" s="24"/>
    </row>
    <row r="109" spans="12:33" x14ac:dyDescent="0.25">
      <c r="L109" s="159" t="s">
        <v>553</v>
      </c>
      <c r="M109" s="159"/>
      <c r="N109" s="28" t="s">
        <v>287</v>
      </c>
      <c r="O109" s="23">
        <f t="shared" ref="O109:W109" si="11">O131+O153</f>
        <v>19899.763999999992</v>
      </c>
      <c r="P109" s="23">
        <f t="shared" si="11"/>
        <v>18323.296999999995</v>
      </c>
      <c r="Q109" s="23">
        <f t="shared" si="11"/>
        <v>17696.626000000011</v>
      </c>
      <c r="R109" s="23">
        <f t="shared" si="11"/>
        <v>18781.202000000005</v>
      </c>
      <c r="S109" s="23">
        <f t="shared" si="11"/>
        <v>18491.296999999995</v>
      </c>
      <c r="T109" s="23">
        <f t="shared" si="11"/>
        <v>19460.900999999998</v>
      </c>
      <c r="U109" s="23">
        <f t="shared" si="11"/>
        <v>19298.309000000016</v>
      </c>
      <c r="V109" s="23">
        <f t="shared" si="11"/>
        <v>18818.502999999997</v>
      </c>
      <c r="W109" s="23">
        <f t="shared" si="11"/>
        <v>26547.208999999999</v>
      </c>
      <c r="AC109" s="18"/>
      <c r="AD109" s="18"/>
      <c r="AF109" s="24"/>
      <c r="AG109" s="24"/>
    </row>
    <row r="110" spans="12:33" x14ac:dyDescent="0.25">
      <c r="L110" s="159" t="s">
        <v>553</v>
      </c>
      <c r="M110" s="159"/>
      <c r="N110" s="28" t="s">
        <v>288</v>
      </c>
      <c r="O110" s="23">
        <f t="shared" ref="O110:W110" si="12">O132+O154</f>
        <v>1603.9520000000007</v>
      </c>
      <c r="P110" s="23">
        <f t="shared" si="12"/>
        <v>1885.198000000001</v>
      </c>
      <c r="Q110" s="23">
        <f t="shared" si="12"/>
        <v>1938.9520000000005</v>
      </c>
      <c r="R110" s="23">
        <f t="shared" si="12"/>
        <v>2055.5869999999995</v>
      </c>
      <c r="S110" s="23">
        <f t="shared" si="12"/>
        <v>2297.5980000000004</v>
      </c>
      <c r="T110" s="23">
        <f t="shared" si="12"/>
        <v>2288.4439999999995</v>
      </c>
      <c r="U110" s="23">
        <f t="shared" si="12"/>
        <v>2299.0079999999984</v>
      </c>
      <c r="V110" s="23">
        <f t="shared" si="12"/>
        <v>2624.3069999999998</v>
      </c>
      <c r="W110" s="23">
        <f t="shared" si="12"/>
        <v>3453.5099999999993</v>
      </c>
      <c r="AC110" s="18"/>
      <c r="AD110" s="18"/>
      <c r="AF110" s="24"/>
      <c r="AG110" s="24"/>
    </row>
    <row r="111" spans="12:33" x14ac:dyDescent="0.25">
      <c r="L111" s="159" t="s">
        <v>553</v>
      </c>
      <c r="M111" s="159" t="s">
        <v>339</v>
      </c>
      <c r="N111" s="28" t="s">
        <v>286</v>
      </c>
      <c r="O111" s="23">
        <f t="shared" ref="O111:W111" si="13">O133+O155</f>
        <v>13547.132</v>
      </c>
      <c r="P111" s="23">
        <f t="shared" si="13"/>
        <v>13852.482000000004</v>
      </c>
      <c r="Q111" s="23">
        <f t="shared" si="13"/>
        <v>13741.145000000008</v>
      </c>
      <c r="R111" s="23">
        <f>R133+R155</f>
        <v>14428.399000000007</v>
      </c>
      <c r="S111" s="23">
        <f t="shared" si="13"/>
        <v>14556.521000000001</v>
      </c>
      <c r="T111" s="23">
        <f t="shared" si="13"/>
        <v>14813.077000000005</v>
      </c>
      <c r="U111" s="23">
        <f t="shared" si="13"/>
        <v>14902.722000000003</v>
      </c>
      <c r="V111" s="23">
        <f t="shared" si="13"/>
        <v>15835.897000000004</v>
      </c>
      <c r="W111" s="23">
        <f t="shared" si="13"/>
        <v>18877.927</v>
      </c>
      <c r="AC111" s="18"/>
      <c r="AD111" s="18"/>
      <c r="AF111" s="24"/>
      <c r="AG111" s="24"/>
    </row>
    <row r="112" spans="12:33" x14ac:dyDescent="0.25">
      <c r="L112" s="159" t="s">
        <v>553</v>
      </c>
      <c r="M112" s="159"/>
      <c r="N112" s="28" t="s">
        <v>284</v>
      </c>
      <c r="O112" s="23">
        <f t="shared" ref="O112:W112" si="14">O134+O156</f>
        <v>8543.3770000000022</v>
      </c>
      <c r="P112" s="23">
        <f t="shared" si="14"/>
        <v>8329.0660000000044</v>
      </c>
      <c r="Q112" s="23">
        <f t="shared" si="14"/>
        <v>8247.6680000000015</v>
      </c>
      <c r="R112" s="23">
        <f t="shared" si="14"/>
        <v>8997.0420000000013</v>
      </c>
      <c r="S112" s="23">
        <f t="shared" si="14"/>
        <v>9438.1900000000023</v>
      </c>
      <c r="T112" s="23">
        <f t="shared" si="14"/>
        <v>10059.323000000002</v>
      </c>
      <c r="U112" s="23">
        <f t="shared" si="14"/>
        <v>9664.3159999999989</v>
      </c>
      <c r="V112" s="23">
        <f t="shared" si="14"/>
        <v>10569.067000000003</v>
      </c>
      <c r="W112" s="23">
        <f t="shared" si="14"/>
        <v>12802.931000000002</v>
      </c>
      <c r="AC112" s="18"/>
      <c r="AD112" s="18"/>
      <c r="AF112" s="24"/>
      <c r="AG112" s="24"/>
    </row>
    <row r="113" spans="12:33" x14ac:dyDescent="0.25">
      <c r="L113" s="159" t="s">
        <v>553</v>
      </c>
      <c r="M113" s="159"/>
      <c r="N113" s="28" t="s">
        <v>285</v>
      </c>
      <c r="O113" s="23">
        <f t="shared" ref="O113:W113" si="15">O135+O157</f>
        <v>6770.1440000000021</v>
      </c>
      <c r="P113" s="23">
        <f t="shared" si="15"/>
        <v>6988.1960000000017</v>
      </c>
      <c r="Q113" s="23">
        <f t="shared" si="15"/>
        <v>7408.3540000000039</v>
      </c>
      <c r="R113" s="23">
        <f t="shared" si="15"/>
        <v>7609.1300000000019</v>
      </c>
      <c r="S113" s="23">
        <f t="shared" si="15"/>
        <v>7860.9440000000031</v>
      </c>
      <c r="T113" s="23">
        <f t="shared" si="15"/>
        <v>8254.1689999999981</v>
      </c>
      <c r="U113" s="23">
        <f t="shared" si="15"/>
        <v>7840.5230000000029</v>
      </c>
      <c r="V113" s="23">
        <f t="shared" si="15"/>
        <v>9036.2650000000012</v>
      </c>
      <c r="W113" s="23">
        <f t="shared" si="15"/>
        <v>11959.525</v>
      </c>
      <c r="AC113" s="18"/>
      <c r="AD113" s="18"/>
      <c r="AF113" s="24"/>
      <c r="AG113" s="24"/>
    </row>
    <row r="114" spans="12:33" x14ac:dyDescent="0.25">
      <c r="L114" s="159" t="s">
        <v>553</v>
      </c>
      <c r="M114" s="159"/>
      <c r="N114" s="28" t="s">
        <v>287</v>
      </c>
      <c r="O114" s="23">
        <f t="shared" ref="O114:W114" si="16">O136+O158</f>
        <v>38635.701000000008</v>
      </c>
      <c r="P114" s="23">
        <f t="shared" si="16"/>
        <v>39477.294000000009</v>
      </c>
      <c r="Q114" s="23">
        <f t="shared" si="16"/>
        <v>40000.719999999987</v>
      </c>
      <c r="R114" s="23">
        <f t="shared" si="16"/>
        <v>46078.089000000014</v>
      </c>
      <c r="S114" s="23">
        <f t="shared" si="16"/>
        <v>47462.795000000013</v>
      </c>
      <c r="T114" s="23">
        <f t="shared" si="16"/>
        <v>50660.630999999987</v>
      </c>
      <c r="U114" s="23">
        <f t="shared" si="16"/>
        <v>49898.87</v>
      </c>
      <c r="V114" s="23">
        <f t="shared" si="16"/>
        <v>53190.714999999975</v>
      </c>
      <c r="W114" s="23">
        <f t="shared" si="16"/>
        <v>67498.993999999992</v>
      </c>
      <c r="AC114" s="18"/>
      <c r="AD114" s="18"/>
      <c r="AF114" s="24"/>
      <c r="AG114" s="24"/>
    </row>
    <row r="115" spans="12:33" x14ac:dyDescent="0.25">
      <c r="L115" s="159" t="s">
        <v>553</v>
      </c>
      <c r="M115" s="159"/>
      <c r="N115" s="28" t="s">
        <v>288</v>
      </c>
      <c r="O115" s="23">
        <f t="shared" ref="O115:W115" si="17">O137+O159</f>
        <v>2378.2399999999998</v>
      </c>
      <c r="P115" s="23">
        <f t="shared" si="17"/>
        <v>2301.0700000000006</v>
      </c>
      <c r="Q115" s="23">
        <f t="shared" si="17"/>
        <v>2417.8110000000006</v>
      </c>
      <c r="R115" s="23">
        <f t="shared" si="17"/>
        <v>2635.6779999999999</v>
      </c>
      <c r="S115" s="23">
        <f t="shared" si="17"/>
        <v>2737.9009999999994</v>
      </c>
      <c r="T115" s="23">
        <f t="shared" si="17"/>
        <v>2884.1420000000016</v>
      </c>
      <c r="U115" s="23">
        <f t="shared" si="17"/>
        <v>2815.5709999999999</v>
      </c>
      <c r="V115" s="23">
        <f t="shared" si="17"/>
        <v>2928.7880000000014</v>
      </c>
      <c r="W115" s="23">
        <f t="shared" si="17"/>
        <v>3983.6120000000005</v>
      </c>
      <c r="AC115" s="18"/>
      <c r="AD115" s="18"/>
      <c r="AF115" s="24"/>
      <c r="AG115" s="24"/>
    </row>
    <row r="116" spans="12:33" x14ac:dyDescent="0.25">
      <c r="L116" s="159" t="s">
        <v>553</v>
      </c>
      <c r="M116" s="159" t="s">
        <v>538</v>
      </c>
      <c r="N116" s="28" t="s">
        <v>286</v>
      </c>
      <c r="O116" s="23">
        <f t="shared" ref="O116:W116" si="18">O138+O160</f>
        <v>19957.597999999998</v>
      </c>
      <c r="P116" s="23">
        <f t="shared" si="18"/>
        <v>20227.646999999997</v>
      </c>
      <c r="Q116" s="23">
        <f t="shared" si="18"/>
        <v>20756.831000000006</v>
      </c>
      <c r="R116" s="23">
        <f t="shared" si="18"/>
        <v>21047.787000000004</v>
      </c>
      <c r="S116" s="23">
        <f t="shared" si="18"/>
        <v>21150.097000000009</v>
      </c>
      <c r="T116" s="23">
        <f t="shared" si="18"/>
        <v>22012.543999999994</v>
      </c>
      <c r="U116" s="23">
        <f t="shared" si="18"/>
        <v>21398.028000000002</v>
      </c>
      <c r="V116" s="23">
        <f t="shared" si="18"/>
        <v>23608.681000000004</v>
      </c>
      <c r="W116" s="23">
        <f t="shared" si="18"/>
        <v>27382.485000000011</v>
      </c>
      <c r="AC116" s="18"/>
      <c r="AD116" s="18"/>
      <c r="AF116" s="24"/>
      <c r="AG116" s="24"/>
    </row>
    <row r="117" spans="12:33" x14ac:dyDescent="0.25">
      <c r="L117" s="159" t="s">
        <v>553</v>
      </c>
      <c r="M117" s="159"/>
      <c r="N117" s="28" t="s">
        <v>284</v>
      </c>
      <c r="O117" s="23">
        <f t="shared" ref="O117:W117" si="19">O139+O161</f>
        <v>11792.522999999997</v>
      </c>
      <c r="P117" s="23">
        <f t="shared" si="19"/>
        <v>11859.035000000007</v>
      </c>
      <c r="Q117" s="23">
        <f t="shared" si="19"/>
        <v>12213.624</v>
      </c>
      <c r="R117" s="23">
        <f t="shared" si="19"/>
        <v>13945.498999999996</v>
      </c>
      <c r="S117" s="23">
        <f t="shared" si="19"/>
        <v>14003.920999999998</v>
      </c>
      <c r="T117" s="23">
        <f t="shared" si="19"/>
        <v>14736.062999999991</v>
      </c>
      <c r="U117" s="23">
        <f t="shared" si="19"/>
        <v>14121.681999999997</v>
      </c>
      <c r="V117" s="23">
        <f t="shared" si="19"/>
        <v>16485.606000000007</v>
      </c>
      <c r="W117" s="23">
        <f t="shared" si="19"/>
        <v>22901.66399999999</v>
      </c>
      <c r="AC117" s="18"/>
      <c r="AD117" s="18"/>
      <c r="AF117" s="24"/>
      <c r="AG117" s="24"/>
    </row>
    <row r="118" spans="12:33" x14ac:dyDescent="0.25">
      <c r="L118" s="159" t="s">
        <v>553</v>
      </c>
      <c r="M118" s="159"/>
      <c r="N118" s="28" t="s">
        <v>285</v>
      </c>
      <c r="O118" s="23">
        <f t="shared" ref="O118:W118" si="20">O140+O162</f>
        <v>6015.7649999999994</v>
      </c>
      <c r="P118" s="23">
        <f t="shared" si="20"/>
        <v>6132.8719999999994</v>
      </c>
      <c r="Q118" s="23">
        <f t="shared" si="20"/>
        <v>6227.3260000000009</v>
      </c>
      <c r="R118" s="23">
        <f t="shared" si="20"/>
        <v>6469.2850000000008</v>
      </c>
      <c r="S118" s="23">
        <f t="shared" si="20"/>
        <v>6930.8529999999992</v>
      </c>
      <c r="T118" s="23">
        <f t="shared" si="20"/>
        <v>7376.4419999999982</v>
      </c>
      <c r="U118" s="23">
        <f t="shared" si="20"/>
        <v>6945.9990000000016</v>
      </c>
      <c r="V118" s="23">
        <f t="shared" si="20"/>
        <v>7864.1320000000014</v>
      </c>
      <c r="W118" s="23">
        <f t="shared" si="20"/>
        <v>8277.0120000000006</v>
      </c>
      <c r="AC118" s="18"/>
      <c r="AD118" s="18"/>
      <c r="AF118" s="24"/>
      <c r="AG118" s="24"/>
    </row>
    <row r="119" spans="12:33" x14ac:dyDescent="0.25">
      <c r="L119" s="159" t="s">
        <v>553</v>
      </c>
      <c r="M119" s="159"/>
      <c r="N119" s="28" t="s">
        <v>287</v>
      </c>
      <c r="O119" s="23">
        <f t="shared" ref="O119:W119" si="21">O141+O163</f>
        <v>26933.036</v>
      </c>
      <c r="P119" s="23">
        <f t="shared" si="21"/>
        <v>28599.850000000013</v>
      </c>
      <c r="Q119" s="23">
        <f t="shared" si="21"/>
        <v>29073.456000000006</v>
      </c>
      <c r="R119" s="23">
        <f t="shared" si="21"/>
        <v>31644.643000000004</v>
      </c>
      <c r="S119" s="23">
        <f t="shared" si="21"/>
        <v>35299.439999999988</v>
      </c>
      <c r="T119" s="23">
        <f t="shared" si="21"/>
        <v>38896.157999999981</v>
      </c>
      <c r="U119" s="23">
        <f t="shared" si="21"/>
        <v>41359.703000000009</v>
      </c>
      <c r="V119" s="23">
        <f t="shared" si="21"/>
        <v>46850.532000000007</v>
      </c>
      <c r="W119" s="23">
        <f t="shared" si="21"/>
        <v>52081.656000000025</v>
      </c>
      <c r="AC119" s="18"/>
      <c r="AD119" s="18"/>
      <c r="AF119" s="24"/>
      <c r="AG119" s="24"/>
    </row>
    <row r="120" spans="12:33" x14ac:dyDescent="0.25">
      <c r="L120" s="159" t="s">
        <v>553</v>
      </c>
      <c r="M120" s="159"/>
      <c r="N120" s="28" t="s">
        <v>288</v>
      </c>
      <c r="O120" s="23">
        <f t="shared" ref="O120:W120" si="22">O142+O164</f>
        <v>4302.3480000000018</v>
      </c>
      <c r="P120" s="23">
        <f t="shared" si="22"/>
        <v>4612.991</v>
      </c>
      <c r="Q120" s="23">
        <f t="shared" si="22"/>
        <v>5493.9830000000002</v>
      </c>
      <c r="R120" s="23">
        <f t="shared" si="22"/>
        <v>5556.4379999999992</v>
      </c>
      <c r="S120" s="23">
        <f t="shared" si="22"/>
        <v>5757.1980000000003</v>
      </c>
      <c r="T120" s="23">
        <f t="shared" si="22"/>
        <v>5846.0000000000027</v>
      </c>
      <c r="U120" s="23">
        <f t="shared" si="22"/>
        <v>5639.4499999999989</v>
      </c>
      <c r="V120" s="23">
        <f t="shared" si="22"/>
        <v>5791.2360000000008</v>
      </c>
      <c r="W120" s="23">
        <f t="shared" si="22"/>
        <v>6900.0399999999972</v>
      </c>
      <c r="AC120" s="18"/>
      <c r="AD120" s="18"/>
      <c r="AF120" s="24"/>
      <c r="AG120" s="24"/>
    </row>
    <row r="121" spans="12:33" x14ac:dyDescent="0.25">
      <c r="L121" s="159" t="s">
        <v>553</v>
      </c>
      <c r="M121" s="159" t="s">
        <v>133</v>
      </c>
      <c r="N121" s="28" t="s">
        <v>286</v>
      </c>
      <c r="O121" s="23">
        <f t="shared" ref="O121:W121" si="23">O143+O165</f>
        <v>15821.096000000001</v>
      </c>
      <c r="P121" s="23">
        <f t="shared" si="23"/>
        <v>16449.944000000003</v>
      </c>
      <c r="Q121" s="23">
        <f t="shared" si="23"/>
        <v>16689.800999999999</v>
      </c>
      <c r="R121" s="23">
        <f t="shared" si="23"/>
        <v>17045.53</v>
      </c>
      <c r="S121" s="23">
        <f t="shared" si="23"/>
        <v>17856.977000000003</v>
      </c>
      <c r="T121" s="23">
        <f t="shared" si="23"/>
        <v>18256.061000000005</v>
      </c>
      <c r="U121" s="23">
        <f t="shared" si="23"/>
        <v>18096.332000000002</v>
      </c>
      <c r="V121" s="23">
        <f t="shared" si="23"/>
        <v>18232.809999999998</v>
      </c>
      <c r="W121" s="23">
        <f t="shared" si="23"/>
        <v>19812.584999999999</v>
      </c>
      <c r="AC121" s="18"/>
      <c r="AD121" s="18"/>
      <c r="AF121" s="24"/>
      <c r="AG121" s="24"/>
    </row>
    <row r="122" spans="12:33" x14ac:dyDescent="0.25">
      <c r="L122" s="159" t="s">
        <v>553</v>
      </c>
      <c r="M122" s="159"/>
      <c r="N122" s="28" t="s">
        <v>284</v>
      </c>
      <c r="O122" s="23">
        <f t="shared" ref="O122:W122" si="24">O144+O166</f>
        <v>7315.6470000000008</v>
      </c>
      <c r="P122" s="23">
        <f t="shared" si="24"/>
        <v>7416.7610000000004</v>
      </c>
      <c r="Q122" s="23">
        <f t="shared" si="24"/>
        <v>7909.9580000000005</v>
      </c>
      <c r="R122" s="23">
        <f t="shared" si="24"/>
        <v>8804.1330000000034</v>
      </c>
      <c r="S122" s="23">
        <f t="shared" si="24"/>
        <v>9801.3340000000062</v>
      </c>
      <c r="T122" s="23">
        <f t="shared" si="24"/>
        <v>10499.687</v>
      </c>
      <c r="U122" s="23">
        <f t="shared" si="24"/>
        <v>10565.096999999996</v>
      </c>
      <c r="V122" s="23">
        <f t="shared" si="24"/>
        <v>11837.105</v>
      </c>
      <c r="W122" s="23">
        <f t="shared" si="24"/>
        <v>13437.971</v>
      </c>
      <c r="AC122" s="18"/>
      <c r="AD122" s="18"/>
      <c r="AF122" s="24"/>
      <c r="AG122" s="24"/>
    </row>
    <row r="123" spans="12:33" x14ac:dyDescent="0.25">
      <c r="L123" s="159" t="s">
        <v>553</v>
      </c>
      <c r="M123" s="159"/>
      <c r="N123" s="28" t="s">
        <v>285</v>
      </c>
      <c r="O123" s="23">
        <f t="shared" ref="O123:W123" si="25">O145+O167</f>
        <v>5204.3030000000008</v>
      </c>
      <c r="P123" s="23">
        <f t="shared" si="25"/>
        <v>5249.8040000000001</v>
      </c>
      <c r="Q123" s="23">
        <f t="shared" si="25"/>
        <v>5633.9429999999993</v>
      </c>
      <c r="R123" s="23">
        <f t="shared" si="25"/>
        <v>6115.9519999999993</v>
      </c>
      <c r="S123" s="23">
        <f t="shared" si="25"/>
        <v>6410.7510000000011</v>
      </c>
      <c r="T123" s="23">
        <f t="shared" si="25"/>
        <v>6858.655999999999</v>
      </c>
      <c r="U123" s="23">
        <f t="shared" si="25"/>
        <v>6372.3140000000003</v>
      </c>
      <c r="V123" s="23">
        <f t="shared" si="25"/>
        <v>6879.7479999999996</v>
      </c>
      <c r="W123" s="23">
        <f t="shared" si="25"/>
        <v>7521.8119999999999</v>
      </c>
      <c r="AC123" s="18"/>
      <c r="AD123" s="18"/>
      <c r="AF123" s="24"/>
      <c r="AG123" s="24"/>
    </row>
    <row r="124" spans="12:33" x14ac:dyDescent="0.25">
      <c r="L124" s="159" t="s">
        <v>553</v>
      </c>
      <c r="M124" s="159"/>
      <c r="N124" s="28" t="s">
        <v>287</v>
      </c>
      <c r="O124" s="23">
        <f t="shared" ref="O124:W124" si="26">O146+O168</f>
        <v>18560.656000000006</v>
      </c>
      <c r="P124" s="23">
        <f t="shared" si="26"/>
        <v>20336.356</v>
      </c>
      <c r="Q124" s="23">
        <f t="shared" si="26"/>
        <v>21163.554999999993</v>
      </c>
      <c r="R124" s="23">
        <f t="shared" si="26"/>
        <v>23213.156999999999</v>
      </c>
      <c r="S124" s="23">
        <f t="shared" si="26"/>
        <v>23804.117999999995</v>
      </c>
      <c r="T124" s="23">
        <f t="shared" si="26"/>
        <v>27524.742000000002</v>
      </c>
      <c r="U124" s="23">
        <f t="shared" si="26"/>
        <v>28090.322999999997</v>
      </c>
      <c r="V124" s="23">
        <f t="shared" si="26"/>
        <v>28344.265000000007</v>
      </c>
      <c r="W124" s="23">
        <f t="shared" si="26"/>
        <v>31485.159999999996</v>
      </c>
      <c r="AC124" s="18"/>
      <c r="AD124" s="18"/>
      <c r="AF124" s="24"/>
      <c r="AG124" s="24"/>
    </row>
    <row r="125" spans="12:33" x14ac:dyDescent="0.25">
      <c r="L125" s="159" t="s">
        <v>553</v>
      </c>
      <c r="M125" s="159"/>
      <c r="N125" s="28" t="s">
        <v>288</v>
      </c>
      <c r="O125" s="23">
        <f t="shared" ref="O125:W125" si="27">O147+O169</f>
        <v>3561.8329999999996</v>
      </c>
      <c r="P125" s="23">
        <f t="shared" si="27"/>
        <v>4164.3679999999986</v>
      </c>
      <c r="Q125" s="23">
        <f t="shared" si="27"/>
        <v>5093.3489999999993</v>
      </c>
      <c r="R125" s="23">
        <f t="shared" si="27"/>
        <v>5205.9850000000006</v>
      </c>
      <c r="S125" s="23">
        <f t="shared" si="27"/>
        <v>5296.7009999999991</v>
      </c>
      <c r="T125" s="23">
        <f t="shared" si="27"/>
        <v>5492.3759999999993</v>
      </c>
      <c r="U125" s="23">
        <f t="shared" si="27"/>
        <v>5740.7960000000003</v>
      </c>
      <c r="V125" s="23">
        <f t="shared" si="27"/>
        <v>5641.0410000000002</v>
      </c>
      <c r="W125" s="23">
        <f t="shared" si="27"/>
        <v>7017.6529999999993</v>
      </c>
      <c r="AC125" s="18"/>
      <c r="AD125" s="18"/>
      <c r="AF125" s="24"/>
      <c r="AG125" s="24"/>
    </row>
    <row r="126" spans="12:33" x14ac:dyDescent="0.25">
      <c r="O126" s="18"/>
      <c r="P126" s="18"/>
      <c r="Q126" s="18"/>
      <c r="T126" s="8"/>
      <c r="U126" s="8"/>
      <c r="V126" s="8"/>
      <c r="W126" s="8"/>
      <c r="AC126" s="18"/>
      <c r="AD126" s="18"/>
      <c r="AF126" s="24"/>
      <c r="AG126" s="24"/>
    </row>
    <row r="127" spans="12:33" x14ac:dyDescent="0.25">
      <c r="O127" s="21">
        <v>2014</v>
      </c>
      <c r="P127" s="21">
        <v>2015</v>
      </c>
      <c r="Q127" s="21">
        <v>2016</v>
      </c>
      <c r="R127" s="21">
        <v>2017</v>
      </c>
      <c r="S127" s="21">
        <v>2018</v>
      </c>
      <c r="T127" s="21">
        <v>2019</v>
      </c>
      <c r="U127" s="21">
        <v>2020</v>
      </c>
      <c r="V127" s="21">
        <v>2021</v>
      </c>
      <c r="W127" s="21">
        <v>2022</v>
      </c>
      <c r="AC127" s="18"/>
      <c r="AD127" s="18"/>
      <c r="AF127" s="24"/>
      <c r="AG127" s="24"/>
    </row>
    <row r="128" spans="12:33" x14ac:dyDescent="0.25">
      <c r="L128" s="159" t="s">
        <v>554</v>
      </c>
      <c r="M128" s="159" t="s">
        <v>474</v>
      </c>
      <c r="N128" s="28" t="s">
        <v>286</v>
      </c>
      <c r="O128" s="23">
        <v>4595.2500000000018</v>
      </c>
      <c r="P128" s="23">
        <v>4418.7290000000003</v>
      </c>
      <c r="Q128" s="23">
        <v>4359.3519999999999</v>
      </c>
      <c r="R128" s="23">
        <v>4412.7770000000046</v>
      </c>
      <c r="S128" s="23">
        <v>4628.6920000000036</v>
      </c>
      <c r="T128" s="23">
        <v>4459.5390000000052</v>
      </c>
      <c r="U128" s="23">
        <v>4489.0100000000029</v>
      </c>
      <c r="V128" s="23">
        <v>5264.2050000000027</v>
      </c>
      <c r="W128" s="23">
        <v>6265.1729999999989</v>
      </c>
      <c r="AC128" s="18"/>
      <c r="AD128" s="18"/>
      <c r="AF128" s="24"/>
      <c r="AG128" s="24"/>
    </row>
    <row r="129" spans="12:33" x14ac:dyDescent="0.25">
      <c r="L129" s="159" t="s">
        <v>554</v>
      </c>
      <c r="M129" s="159"/>
      <c r="N129" s="28" t="s">
        <v>284</v>
      </c>
      <c r="O129" s="23">
        <v>3890.2859999999996</v>
      </c>
      <c r="P129" s="23">
        <v>3965.3920000000003</v>
      </c>
      <c r="Q129" s="23">
        <v>3805.7019999999998</v>
      </c>
      <c r="R129" s="23">
        <v>4109.5669999999982</v>
      </c>
      <c r="S129" s="23">
        <v>4446.641999999998</v>
      </c>
      <c r="T129" s="23">
        <v>4829.9890000000041</v>
      </c>
      <c r="U129" s="23">
        <v>5023.4370000000044</v>
      </c>
      <c r="V129" s="23">
        <v>5609.7599999999948</v>
      </c>
      <c r="W129" s="23">
        <v>6609.8310000000001</v>
      </c>
      <c r="AC129" s="18"/>
      <c r="AD129" s="18"/>
      <c r="AF129" s="24"/>
      <c r="AG129" s="24"/>
    </row>
    <row r="130" spans="12:33" x14ac:dyDescent="0.25">
      <c r="L130" s="159" t="s">
        <v>554</v>
      </c>
      <c r="M130" s="159"/>
      <c r="N130" s="28" t="s">
        <v>285</v>
      </c>
      <c r="O130" s="23">
        <v>4149.6279999999979</v>
      </c>
      <c r="P130" s="23">
        <v>4009.0300000000007</v>
      </c>
      <c r="Q130" s="23">
        <v>4022.8529999999992</v>
      </c>
      <c r="R130" s="23">
        <v>4050.29</v>
      </c>
      <c r="S130" s="23">
        <v>4244.8929999999991</v>
      </c>
      <c r="T130" s="23">
        <v>4275.6089999999958</v>
      </c>
      <c r="U130" s="23">
        <v>4131.8609999999971</v>
      </c>
      <c r="V130" s="23">
        <v>4764.9909999999991</v>
      </c>
      <c r="W130" s="23">
        <v>5296.9170000000031</v>
      </c>
      <c r="AC130" s="18"/>
      <c r="AD130" s="18"/>
      <c r="AF130" s="24"/>
      <c r="AG130" s="24"/>
    </row>
    <row r="131" spans="12:33" x14ac:dyDescent="0.25">
      <c r="L131" s="159" t="s">
        <v>554</v>
      </c>
      <c r="M131" s="159"/>
      <c r="N131" s="28" t="s">
        <v>287</v>
      </c>
      <c r="O131" s="23">
        <v>16900.120999999992</v>
      </c>
      <c r="P131" s="23">
        <v>15380.279999999995</v>
      </c>
      <c r="Q131" s="23">
        <v>14712.190000000011</v>
      </c>
      <c r="R131" s="23">
        <v>15729.672000000004</v>
      </c>
      <c r="S131" s="23">
        <v>15705.353999999994</v>
      </c>
      <c r="T131" s="23">
        <v>16508.276999999998</v>
      </c>
      <c r="U131" s="23">
        <v>16560.374000000014</v>
      </c>
      <c r="V131" s="23">
        <v>16121.777999999997</v>
      </c>
      <c r="W131" s="23">
        <v>23149.225999999999</v>
      </c>
      <c r="AC131" s="18"/>
      <c r="AD131" s="18"/>
      <c r="AF131" s="24"/>
      <c r="AG131" s="24"/>
    </row>
    <row r="132" spans="12:33" x14ac:dyDescent="0.25">
      <c r="L132" s="159" t="s">
        <v>554</v>
      </c>
      <c r="M132" s="159"/>
      <c r="N132" s="28" t="s">
        <v>288</v>
      </c>
      <c r="O132" s="23">
        <v>1118.5920000000006</v>
      </c>
      <c r="P132" s="23">
        <v>1306.228000000001</v>
      </c>
      <c r="Q132" s="23">
        <v>1339.7810000000004</v>
      </c>
      <c r="R132" s="23">
        <v>1415.0989999999995</v>
      </c>
      <c r="S132" s="23">
        <v>1571.0360000000003</v>
      </c>
      <c r="T132" s="23">
        <v>1536.0789999999995</v>
      </c>
      <c r="U132" s="23">
        <v>1538.1449999999984</v>
      </c>
      <c r="V132" s="23">
        <v>1775.5249999999999</v>
      </c>
      <c r="W132" s="23">
        <v>2485.1779999999994</v>
      </c>
      <c r="AC132" s="18"/>
      <c r="AD132" s="18"/>
      <c r="AF132" s="24"/>
      <c r="AG132" s="24"/>
    </row>
    <row r="133" spans="12:33" x14ac:dyDescent="0.25">
      <c r="L133" s="159" t="s">
        <v>554</v>
      </c>
      <c r="M133" s="159" t="s">
        <v>339</v>
      </c>
      <c r="N133" s="28" t="s">
        <v>286</v>
      </c>
      <c r="O133" s="23">
        <v>10615.914999999999</v>
      </c>
      <c r="P133" s="23">
        <v>10843.559000000003</v>
      </c>
      <c r="Q133" s="23">
        <v>10640.087000000009</v>
      </c>
      <c r="R133" s="23">
        <v>11246.166000000007</v>
      </c>
      <c r="S133" s="23">
        <v>11254.633</v>
      </c>
      <c r="T133" s="23">
        <v>11391.604000000005</v>
      </c>
      <c r="U133" s="23">
        <v>11463.506000000003</v>
      </c>
      <c r="V133" s="23">
        <v>12363.490000000003</v>
      </c>
      <c r="W133" s="23">
        <v>14926.719000000001</v>
      </c>
      <c r="AC133" s="18"/>
      <c r="AD133" s="18"/>
      <c r="AF133" s="24"/>
      <c r="AG133" s="24"/>
    </row>
    <row r="134" spans="12:33" x14ac:dyDescent="0.25">
      <c r="L134" s="159" t="s">
        <v>554</v>
      </c>
      <c r="M134" s="159"/>
      <c r="N134" s="28" t="s">
        <v>284</v>
      </c>
      <c r="O134" s="23">
        <v>7103.3700000000026</v>
      </c>
      <c r="P134" s="23">
        <v>6797.2690000000039</v>
      </c>
      <c r="Q134" s="23">
        <v>6609.2480000000023</v>
      </c>
      <c r="R134" s="23">
        <v>7190.4250000000011</v>
      </c>
      <c r="S134" s="23">
        <v>7450.510000000002</v>
      </c>
      <c r="T134" s="23">
        <v>7924.3840000000027</v>
      </c>
      <c r="U134" s="23">
        <v>7584.6339999999991</v>
      </c>
      <c r="V134" s="23">
        <v>8327.3930000000037</v>
      </c>
      <c r="W134" s="23">
        <v>10285.375000000002</v>
      </c>
      <c r="AC134" s="18"/>
      <c r="AD134" s="18"/>
      <c r="AF134" s="24"/>
      <c r="AG134" s="24"/>
    </row>
    <row r="135" spans="12:33" x14ac:dyDescent="0.25">
      <c r="L135" s="159" t="s">
        <v>554</v>
      </c>
      <c r="M135" s="159"/>
      <c r="N135" s="28" t="s">
        <v>285</v>
      </c>
      <c r="O135" s="23">
        <v>5536.7940000000017</v>
      </c>
      <c r="P135" s="23">
        <v>5765.8950000000013</v>
      </c>
      <c r="Q135" s="23">
        <v>6138.323000000004</v>
      </c>
      <c r="R135" s="23">
        <v>6233.965000000002</v>
      </c>
      <c r="S135" s="23">
        <v>6408.5450000000037</v>
      </c>
      <c r="T135" s="23">
        <v>6734.1439999999975</v>
      </c>
      <c r="U135" s="23">
        <v>6397.9170000000031</v>
      </c>
      <c r="V135" s="23">
        <v>7489.1870000000017</v>
      </c>
      <c r="W135" s="23">
        <v>10054.088</v>
      </c>
      <c r="AC135" s="18"/>
      <c r="AD135" s="18"/>
      <c r="AF135" s="24"/>
      <c r="AG135" s="24"/>
    </row>
    <row r="136" spans="12:33" x14ac:dyDescent="0.25">
      <c r="L136" s="159" t="s">
        <v>554</v>
      </c>
      <c r="M136" s="159"/>
      <c r="N136" s="28" t="s">
        <v>287</v>
      </c>
      <c r="O136" s="23">
        <v>33421.468000000008</v>
      </c>
      <c r="P136" s="23">
        <v>34007.386000000006</v>
      </c>
      <c r="Q136" s="23">
        <v>34372.361999999986</v>
      </c>
      <c r="R136" s="23">
        <v>39835.384000000013</v>
      </c>
      <c r="S136" s="23">
        <v>40734.339000000014</v>
      </c>
      <c r="T136" s="23">
        <v>43467.598999999987</v>
      </c>
      <c r="U136" s="23">
        <v>42543.363000000005</v>
      </c>
      <c r="V136" s="23">
        <v>45719.858999999975</v>
      </c>
      <c r="W136" s="23">
        <v>59164.454999999987</v>
      </c>
      <c r="AC136" s="18"/>
      <c r="AD136" s="18"/>
      <c r="AF136" s="24"/>
      <c r="AG136" s="24"/>
    </row>
    <row r="137" spans="12:33" x14ac:dyDescent="0.25">
      <c r="L137" s="159" t="s">
        <v>554</v>
      </c>
      <c r="M137" s="159"/>
      <c r="N137" s="28" t="s">
        <v>288</v>
      </c>
      <c r="O137" s="23">
        <v>1822.4359999999997</v>
      </c>
      <c r="P137" s="23">
        <v>1762.4520000000007</v>
      </c>
      <c r="Q137" s="23">
        <v>1844.7420000000009</v>
      </c>
      <c r="R137" s="23">
        <v>2004.2750000000001</v>
      </c>
      <c r="S137" s="23">
        <v>2085.3849999999993</v>
      </c>
      <c r="T137" s="23">
        <v>2180.9740000000015</v>
      </c>
      <c r="U137" s="23">
        <v>2085.442</v>
      </c>
      <c r="V137" s="23">
        <v>2191.0190000000011</v>
      </c>
      <c r="W137" s="23">
        <v>3133.7780000000007</v>
      </c>
      <c r="AC137" s="18"/>
      <c r="AD137" s="18"/>
      <c r="AF137" s="24"/>
      <c r="AG137" s="24"/>
    </row>
    <row r="138" spans="12:33" x14ac:dyDescent="0.25">
      <c r="L138" s="159" t="s">
        <v>554</v>
      </c>
      <c r="M138" s="159" t="s">
        <v>538</v>
      </c>
      <c r="N138" s="28" t="s">
        <v>286</v>
      </c>
      <c r="O138" s="23">
        <v>10295.662</v>
      </c>
      <c r="P138" s="23">
        <v>10515.446999999998</v>
      </c>
      <c r="Q138" s="23">
        <v>10631.174000000005</v>
      </c>
      <c r="R138" s="23">
        <v>10702.726000000004</v>
      </c>
      <c r="S138" s="23">
        <v>10304.582000000008</v>
      </c>
      <c r="T138" s="23">
        <v>10700.180999999997</v>
      </c>
      <c r="U138" s="23">
        <v>10182.769000000002</v>
      </c>
      <c r="V138" s="23">
        <v>11499.784000000003</v>
      </c>
      <c r="W138" s="23">
        <v>13621.274000000012</v>
      </c>
      <c r="AC138" s="18"/>
      <c r="AD138" s="18"/>
      <c r="AF138" s="24"/>
      <c r="AG138" s="24"/>
    </row>
    <row r="139" spans="12:33" x14ac:dyDescent="0.25">
      <c r="L139" s="159" t="s">
        <v>554</v>
      </c>
      <c r="M139" s="159"/>
      <c r="N139" s="28" t="s">
        <v>284</v>
      </c>
      <c r="O139" s="23">
        <v>7576.5149999999985</v>
      </c>
      <c r="P139" s="23">
        <v>7401.3200000000061</v>
      </c>
      <c r="Q139" s="23">
        <v>7601.2459999999992</v>
      </c>
      <c r="R139" s="23">
        <v>8907.2449999999972</v>
      </c>
      <c r="S139" s="23">
        <v>8483.3909999999996</v>
      </c>
      <c r="T139" s="23">
        <v>8843.8719999999921</v>
      </c>
      <c r="U139" s="23">
        <v>8353.6969999999983</v>
      </c>
      <c r="V139" s="23">
        <v>10087.194000000005</v>
      </c>
      <c r="W139" s="23">
        <v>14478.349999999991</v>
      </c>
      <c r="AC139" s="18"/>
      <c r="AD139" s="18"/>
      <c r="AF139" s="24"/>
      <c r="AG139" s="24"/>
    </row>
    <row r="140" spans="12:33" x14ac:dyDescent="0.25">
      <c r="L140" s="159" t="s">
        <v>554</v>
      </c>
      <c r="M140" s="159"/>
      <c r="N140" s="28" t="s">
        <v>285</v>
      </c>
      <c r="O140" s="23">
        <v>3605.3859999999991</v>
      </c>
      <c r="P140" s="23">
        <v>3694.431</v>
      </c>
      <c r="Q140" s="23">
        <v>3742.8240000000014</v>
      </c>
      <c r="R140" s="23">
        <v>3848.5610000000006</v>
      </c>
      <c r="S140" s="23">
        <v>4172.2659999999996</v>
      </c>
      <c r="T140" s="23">
        <v>4403.6159999999982</v>
      </c>
      <c r="U140" s="23">
        <v>4091.5680000000011</v>
      </c>
      <c r="V140" s="23">
        <v>4850.126000000002</v>
      </c>
      <c r="W140" s="23">
        <v>5246.9750000000004</v>
      </c>
      <c r="AC140" s="18"/>
      <c r="AD140" s="18"/>
      <c r="AF140" s="24"/>
      <c r="AG140" s="24"/>
    </row>
    <row r="141" spans="12:33" x14ac:dyDescent="0.25">
      <c r="L141" s="159" t="s">
        <v>554</v>
      </c>
      <c r="M141" s="159"/>
      <c r="N141" s="28" t="s">
        <v>287</v>
      </c>
      <c r="O141" s="23">
        <v>17954.458000000002</v>
      </c>
      <c r="P141" s="23">
        <v>19142.236000000012</v>
      </c>
      <c r="Q141" s="23">
        <v>19326.289000000008</v>
      </c>
      <c r="R141" s="23">
        <v>21001.302000000003</v>
      </c>
      <c r="S141" s="23">
        <v>23005.454999999987</v>
      </c>
      <c r="T141" s="23">
        <v>25378.853999999985</v>
      </c>
      <c r="U141" s="23">
        <v>27466.062000000005</v>
      </c>
      <c r="V141" s="23">
        <v>31834.569000000007</v>
      </c>
      <c r="W141" s="23">
        <v>36366.745000000024</v>
      </c>
      <c r="AC141" s="18"/>
      <c r="AD141" s="18"/>
      <c r="AF141" s="24"/>
      <c r="AG141" s="24"/>
    </row>
    <row r="142" spans="12:33" x14ac:dyDescent="0.25">
      <c r="L142" s="159" t="s">
        <v>554</v>
      </c>
      <c r="M142" s="159"/>
      <c r="N142" s="28" t="s">
        <v>288</v>
      </c>
      <c r="O142" s="23">
        <v>2275.9950000000013</v>
      </c>
      <c r="P142" s="23">
        <v>2496.7800000000007</v>
      </c>
      <c r="Q142" s="23">
        <v>3448.7350000000006</v>
      </c>
      <c r="R142" s="23">
        <v>3382.0659999999993</v>
      </c>
      <c r="S142" s="23">
        <v>3376.3000000000006</v>
      </c>
      <c r="T142" s="23">
        <v>3349.2770000000028</v>
      </c>
      <c r="U142" s="23">
        <v>3188.351999999999</v>
      </c>
      <c r="V142" s="23">
        <v>3312.8410000000008</v>
      </c>
      <c r="W142" s="23">
        <v>4195.0329999999976</v>
      </c>
      <c r="AC142" s="18"/>
      <c r="AD142" s="18"/>
      <c r="AF142" s="24"/>
      <c r="AG142" s="24"/>
    </row>
    <row r="143" spans="12:33" x14ac:dyDescent="0.25">
      <c r="L143" s="159" t="s">
        <v>554</v>
      </c>
      <c r="M143" s="159" t="s">
        <v>133</v>
      </c>
      <c r="N143" s="28" t="s">
        <v>286</v>
      </c>
      <c r="O143" s="23">
        <v>7271.8969999999999</v>
      </c>
      <c r="P143" s="23">
        <v>7633.7500000000018</v>
      </c>
      <c r="Q143" s="23">
        <v>7639.3810000000003</v>
      </c>
      <c r="R143" s="23">
        <v>7667.3710000000001</v>
      </c>
      <c r="S143" s="23">
        <v>8172.4460000000026</v>
      </c>
      <c r="T143" s="23">
        <v>8298.9820000000054</v>
      </c>
      <c r="U143" s="23">
        <v>8067.5940000000019</v>
      </c>
      <c r="V143" s="23">
        <v>8347.1889999999967</v>
      </c>
      <c r="W143" s="23">
        <v>9171.4750000000004</v>
      </c>
      <c r="AC143" s="18"/>
      <c r="AD143" s="18"/>
      <c r="AF143" s="24"/>
      <c r="AG143" s="24"/>
    </row>
    <row r="144" spans="12:33" x14ac:dyDescent="0.25">
      <c r="L144" s="159" t="s">
        <v>554</v>
      </c>
      <c r="M144" s="159"/>
      <c r="N144" s="28" t="s">
        <v>284</v>
      </c>
      <c r="O144" s="23">
        <v>4317.1350000000002</v>
      </c>
      <c r="P144" s="23">
        <v>4265.8790000000008</v>
      </c>
      <c r="Q144" s="23">
        <v>4539.72</v>
      </c>
      <c r="R144" s="23">
        <v>5032.0810000000029</v>
      </c>
      <c r="S144" s="23">
        <v>5444.8000000000056</v>
      </c>
      <c r="T144" s="23">
        <v>5744.7269999999999</v>
      </c>
      <c r="U144" s="23">
        <v>5859.1429999999964</v>
      </c>
      <c r="V144" s="23">
        <v>6551.5490000000009</v>
      </c>
      <c r="W144" s="23">
        <v>7652.1349999999993</v>
      </c>
      <c r="AC144" s="18"/>
      <c r="AD144" s="18"/>
      <c r="AF144" s="24"/>
      <c r="AG144" s="24"/>
    </row>
    <row r="145" spans="12:33" x14ac:dyDescent="0.25">
      <c r="L145" s="159" t="s">
        <v>554</v>
      </c>
      <c r="M145" s="159"/>
      <c r="N145" s="28" t="s">
        <v>285</v>
      </c>
      <c r="O145" s="23">
        <v>2738.909000000001</v>
      </c>
      <c r="P145" s="23">
        <v>2639.7159999999999</v>
      </c>
      <c r="Q145" s="23">
        <v>2878.5109999999995</v>
      </c>
      <c r="R145" s="23">
        <v>3054.5169999999998</v>
      </c>
      <c r="S145" s="23">
        <v>3251.331000000001</v>
      </c>
      <c r="T145" s="23">
        <v>3512.6719999999987</v>
      </c>
      <c r="U145" s="23">
        <v>3277.7979999999998</v>
      </c>
      <c r="V145" s="23">
        <v>3661.8889999999997</v>
      </c>
      <c r="W145" s="23">
        <v>4185.5169999999998</v>
      </c>
      <c r="AC145" s="18"/>
      <c r="AD145" s="18"/>
      <c r="AF145" s="24"/>
      <c r="AG145" s="24"/>
    </row>
    <row r="146" spans="12:33" x14ac:dyDescent="0.25">
      <c r="L146" s="159" t="s">
        <v>554</v>
      </c>
      <c r="M146" s="159"/>
      <c r="N146" s="28" t="s">
        <v>287</v>
      </c>
      <c r="O146" s="23">
        <v>10443.492000000006</v>
      </c>
      <c r="P146" s="23">
        <v>11734.688000000002</v>
      </c>
      <c r="Q146" s="23">
        <v>12174.890999999991</v>
      </c>
      <c r="R146" s="23">
        <v>13249.714999999998</v>
      </c>
      <c r="S146" s="23">
        <v>13058.429999999995</v>
      </c>
      <c r="T146" s="23">
        <v>16302.055000000002</v>
      </c>
      <c r="U146" s="23">
        <v>15461.829999999994</v>
      </c>
      <c r="V146" s="23">
        <v>16097.913000000006</v>
      </c>
      <c r="W146" s="23">
        <v>18584.218999999994</v>
      </c>
      <c r="AC146" s="18"/>
      <c r="AD146" s="18"/>
      <c r="AF146" s="24"/>
      <c r="AG146" s="24"/>
    </row>
    <row r="147" spans="12:33" x14ac:dyDescent="0.25">
      <c r="L147" s="159" t="s">
        <v>554</v>
      </c>
      <c r="M147" s="159"/>
      <c r="N147" s="28" t="s">
        <v>288</v>
      </c>
      <c r="O147" s="23">
        <v>1679.1619999999994</v>
      </c>
      <c r="P147" s="23">
        <v>1999.1159999999988</v>
      </c>
      <c r="Q147" s="23">
        <v>2874.8609999999994</v>
      </c>
      <c r="R147" s="23">
        <v>2757.6620000000007</v>
      </c>
      <c r="S147" s="23">
        <v>2657.9099999999994</v>
      </c>
      <c r="T147" s="23">
        <v>2675.4109999999991</v>
      </c>
      <c r="U147" s="23">
        <v>2837.8390000000009</v>
      </c>
      <c r="V147" s="23">
        <v>2828.3160000000003</v>
      </c>
      <c r="W147" s="23">
        <v>3774.4259999999995</v>
      </c>
      <c r="AC147" s="18"/>
      <c r="AD147" s="18"/>
      <c r="AF147" s="24"/>
      <c r="AG147" s="24"/>
    </row>
    <row r="148" spans="12:33" x14ac:dyDescent="0.25">
      <c r="O148" s="18"/>
      <c r="P148" s="18"/>
      <c r="Q148" s="18"/>
      <c r="T148" s="8"/>
      <c r="U148" s="8"/>
      <c r="V148" s="8"/>
      <c r="W148" s="8"/>
      <c r="AC148" s="18"/>
      <c r="AD148" s="18"/>
      <c r="AF148" s="24"/>
      <c r="AG148" s="24"/>
    </row>
    <row r="149" spans="12:33" x14ac:dyDescent="0.25">
      <c r="O149" s="21">
        <v>2014</v>
      </c>
      <c r="P149" s="21">
        <v>2015</v>
      </c>
      <c r="Q149" s="21">
        <v>2016</v>
      </c>
      <c r="R149" s="21">
        <v>2017</v>
      </c>
      <c r="S149" s="21">
        <v>2018</v>
      </c>
      <c r="T149" s="21">
        <v>2019</v>
      </c>
      <c r="U149" s="21">
        <v>2020</v>
      </c>
      <c r="V149" s="21">
        <v>2021</v>
      </c>
      <c r="W149" s="21">
        <v>2022</v>
      </c>
      <c r="AC149" s="18"/>
      <c r="AD149" s="18"/>
      <c r="AF149" s="24"/>
      <c r="AG149" s="24"/>
    </row>
    <row r="150" spans="12:33" x14ac:dyDescent="0.25">
      <c r="L150" s="159" t="s">
        <v>483</v>
      </c>
      <c r="M150" s="159" t="s">
        <v>474</v>
      </c>
      <c r="N150" s="28" t="s">
        <v>286</v>
      </c>
      <c r="O150" s="23">
        <v>655.32000000000005</v>
      </c>
      <c r="P150" s="23">
        <v>673.322</v>
      </c>
      <c r="Q150" s="23">
        <v>688.52500000000009</v>
      </c>
      <c r="R150" s="23">
        <v>716.96899999999994</v>
      </c>
      <c r="S150" s="23">
        <v>793.09300000000007</v>
      </c>
      <c r="T150" s="23">
        <v>807.61599999999999</v>
      </c>
      <c r="U150" s="23">
        <v>811.91300000000001</v>
      </c>
      <c r="V150" s="23">
        <v>896.08100000000013</v>
      </c>
      <c r="W150" s="23">
        <v>1016.458</v>
      </c>
      <c r="AC150" s="18"/>
      <c r="AD150" s="18"/>
      <c r="AF150" s="24"/>
      <c r="AG150" s="24"/>
    </row>
    <row r="151" spans="12:33" x14ac:dyDescent="0.25">
      <c r="L151" s="159" t="s">
        <v>483</v>
      </c>
      <c r="M151" s="159"/>
      <c r="N151" s="28" t="s">
        <v>284</v>
      </c>
      <c r="O151" s="23">
        <v>1470.2570000000001</v>
      </c>
      <c r="P151" s="23">
        <v>1460.6289999999999</v>
      </c>
      <c r="Q151" s="23">
        <v>1511.8340000000001</v>
      </c>
      <c r="R151" s="23">
        <v>1656.3429999999998</v>
      </c>
      <c r="S151" s="23">
        <v>1893.568</v>
      </c>
      <c r="T151" s="23">
        <v>1999.45</v>
      </c>
      <c r="U151" s="23">
        <v>2004.7610000000002</v>
      </c>
      <c r="V151" s="23">
        <v>2167.2039999999997</v>
      </c>
      <c r="W151" s="23">
        <v>2358.8440000000001</v>
      </c>
      <c r="AC151" s="18"/>
      <c r="AD151" s="18"/>
      <c r="AF151" s="24"/>
      <c r="AG151" s="24"/>
    </row>
    <row r="152" spans="12:33" x14ac:dyDescent="0.25">
      <c r="L152" s="159" t="s">
        <v>483</v>
      </c>
      <c r="M152" s="159"/>
      <c r="N152" s="28" t="s">
        <v>285</v>
      </c>
      <c r="O152" s="23">
        <v>1202.597</v>
      </c>
      <c r="P152" s="23">
        <v>1143.9659999999999</v>
      </c>
      <c r="Q152" s="23">
        <v>1141.1480000000001</v>
      </c>
      <c r="R152" s="23">
        <v>1233.124</v>
      </c>
      <c r="S152" s="23">
        <v>1209.6789999999999</v>
      </c>
      <c r="T152" s="23">
        <v>1256.5940000000001</v>
      </c>
      <c r="U152" s="23">
        <v>1231.2629999999999</v>
      </c>
      <c r="V152" s="23">
        <v>1249.8090000000002</v>
      </c>
      <c r="W152" s="23">
        <v>1291.4170000000001</v>
      </c>
      <c r="AC152" s="18"/>
      <c r="AD152" s="18"/>
      <c r="AF152" s="24"/>
      <c r="AG152" s="24"/>
    </row>
    <row r="153" spans="12:33" x14ac:dyDescent="0.25">
      <c r="L153" s="159" t="s">
        <v>483</v>
      </c>
      <c r="M153" s="159"/>
      <c r="N153" s="28" t="s">
        <v>287</v>
      </c>
      <c r="O153" s="23">
        <v>2999.643</v>
      </c>
      <c r="P153" s="23">
        <v>2943.0169999999998</v>
      </c>
      <c r="Q153" s="23">
        <v>2984.4360000000001</v>
      </c>
      <c r="R153" s="23">
        <v>3051.5299999999997</v>
      </c>
      <c r="S153" s="23">
        <v>2785.9430000000002</v>
      </c>
      <c r="T153" s="23">
        <v>2952.6239999999998</v>
      </c>
      <c r="U153" s="23">
        <v>2737.9350000000004</v>
      </c>
      <c r="V153" s="23">
        <v>2696.7249999999999</v>
      </c>
      <c r="W153" s="23">
        <v>3397.9829999999997</v>
      </c>
      <c r="AC153" s="18"/>
      <c r="AD153" s="18"/>
      <c r="AF153" s="24"/>
      <c r="AG153" s="24"/>
    </row>
    <row r="154" spans="12:33" x14ac:dyDescent="0.25">
      <c r="L154" s="159" t="s">
        <v>483</v>
      </c>
      <c r="M154" s="159"/>
      <c r="N154" s="28" t="s">
        <v>288</v>
      </c>
      <c r="O154" s="23">
        <v>485.36000000000007</v>
      </c>
      <c r="P154" s="23">
        <v>578.97</v>
      </c>
      <c r="Q154" s="23">
        <v>599.17100000000005</v>
      </c>
      <c r="R154" s="23">
        <v>640.48800000000006</v>
      </c>
      <c r="S154" s="23">
        <v>726.56200000000013</v>
      </c>
      <c r="T154" s="23">
        <v>752.3649999999999</v>
      </c>
      <c r="U154" s="23">
        <v>760.86300000000006</v>
      </c>
      <c r="V154" s="23">
        <v>848.78200000000004</v>
      </c>
      <c r="W154" s="23">
        <v>968.33199999999999</v>
      </c>
      <c r="AC154" s="18"/>
      <c r="AD154" s="18"/>
      <c r="AF154" s="24"/>
      <c r="AG154" s="24"/>
    </row>
    <row r="155" spans="12:33" x14ac:dyDescent="0.25">
      <c r="L155" s="159" t="s">
        <v>483</v>
      </c>
      <c r="M155" s="159" t="s">
        <v>339</v>
      </c>
      <c r="N155" s="28" t="s">
        <v>286</v>
      </c>
      <c r="O155" s="23">
        <v>2931.2170000000001</v>
      </c>
      <c r="P155" s="23">
        <v>3008.9229999999998</v>
      </c>
      <c r="Q155" s="23">
        <v>3101.058</v>
      </c>
      <c r="R155" s="23">
        <v>3182.2330000000002</v>
      </c>
      <c r="S155" s="23">
        <v>3301.8879999999999</v>
      </c>
      <c r="T155" s="23">
        <v>3421.473</v>
      </c>
      <c r="U155" s="23">
        <v>3439.2159999999999</v>
      </c>
      <c r="V155" s="23">
        <v>3472.4070000000002</v>
      </c>
      <c r="W155" s="23">
        <v>3951.2080000000001</v>
      </c>
      <c r="AC155" s="18"/>
      <c r="AD155" s="18"/>
      <c r="AF155" s="24"/>
      <c r="AG155" s="24"/>
    </row>
    <row r="156" spans="12:33" x14ac:dyDescent="0.25">
      <c r="L156" s="159" t="s">
        <v>483</v>
      </c>
      <c r="M156" s="159"/>
      <c r="N156" s="28" t="s">
        <v>284</v>
      </c>
      <c r="O156" s="23">
        <v>1440.0070000000001</v>
      </c>
      <c r="P156" s="23">
        <v>1531.797</v>
      </c>
      <c r="Q156" s="23">
        <v>1638.42</v>
      </c>
      <c r="R156" s="23">
        <v>1806.617</v>
      </c>
      <c r="S156" s="23">
        <v>1987.68</v>
      </c>
      <c r="T156" s="23">
        <v>2134.9389999999999</v>
      </c>
      <c r="U156" s="23">
        <v>2079.6819999999998</v>
      </c>
      <c r="V156" s="23">
        <v>2241.674</v>
      </c>
      <c r="W156" s="23">
        <v>2517.556</v>
      </c>
      <c r="AC156" s="18"/>
      <c r="AD156" s="18"/>
      <c r="AF156" s="24"/>
      <c r="AG156" s="24"/>
    </row>
    <row r="157" spans="12:33" x14ac:dyDescent="0.25">
      <c r="L157" s="159" t="s">
        <v>483</v>
      </c>
      <c r="M157" s="159"/>
      <c r="N157" s="28" t="s">
        <v>285</v>
      </c>
      <c r="O157" s="23">
        <v>1233.3499999999999</v>
      </c>
      <c r="P157" s="23">
        <v>1222.3009999999999</v>
      </c>
      <c r="Q157" s="23">
        <v>1270.0309999999999</v>
      </c>
      <c r="R157" s="23">
        <v>1375.165</v>
      </c>
      <c r="S157" s="23">
        <v>1452.3989999999999</v>
      </c>
      <c r="T157" s="23">
        <v>1520.0250000000001</v>
      </c>
      <c r="U157" s="23">
        <v>1442.606</v>
      </c>
      <c r="V157" s="23">
        <v>1547.078</v>
      </c>
      <c r="W157" s="23">
        <v>1905.4369999999999</v>
      </c>
      <c r="AC157" s="18"/>
      <c r="AD157" s="18"/>
      <c r="AF157" s="24"/>
      <c r="AG157" s="24"/>
    </row>
    <row r="158" spans="12:33" x14ac:dyDescent="0.25">
      <c r="L158" s="159" t="s">
        <v>483</v>
      </c>
      <c r="M158" s="159"/>
      <c r="N158" s="28" t="s">
        <v>287</v>
      </c>
      <c r="O158" s="23">
        <v>5214.2330000000002</v>
      </c>
      <c r="P158" s="23">
        <v>5469.9080000000004</v>
      </c>
      <c r="Q158" s="23">
        <v>5628.3580000000002</v>
      </c>
      <c r="R158" s="23">
        <v>6242.7049999999999</v>
      </c>
      <c r="S158" s="23">
        <v>6728.4560000000001</v>
      </c>
      <c r="T158" s="23">
        <v>7193.0320000000002</v>
      </c>
      <c r="U158" s="23">
        <v>7355.5069999999996</v>
      </c>
      <c r="V158" s="23">
        <v>7470.8559999999998</v>
      </c>
      <c r="W158" s="23">
        <v>8334.5390000000007</v>
      </c>
      <c r="AC158" s="18"/>
      <c r="AD158" s="18"/>
      <c r="AF158" s="24"/>
      <c r="AG158" s="24"/>
    </row>
    <row r="159" spans="12:33" x14ac:dyDescent="0.25">
      <c r="L159" s="159" t="s">
        <v>483</v>
      </c>
      <c r="M159" s="159"/>
      <c r="N159" s="28" t="s">
        <v>288</v>
      </c>
      <c r="O159" s="23">
        <v>555.80399999999997</v>
      </c>
      <c r="P159" s="23">
        <v>538.61800000000005</v>
      </c>
      <c r="Q159" s="23">
        <v>573.06899999999996</v>
      </c>
      <c r="R159" s="23">
        <v>631.40300000000002</v>
      </c>
      <c r="S159" s="23">
        <v>652.51599999999996</v>
      </c>
      <c r="T159" s="23">
        <v>703.16800000000001</v>
      </c>
      <c r="U159" s="23">
        <v>730.12900000000002</v>
      </c>
      <c r="V159" s="23">
        <v>737.76900000000001</v>
      </c>
      <c r="W159" s="23">
        <v>849.83399999999995</v>
      </c>
      <c r="AC159" s="18"/>
      <c r="AD159" s="18"/>
      <c r="AF159" s="24"/>
      <c r="AG159" s="24"/>
    </row>
    <row r="160" spans="12:33" x14ac:dyDescent="0.25">
      <c r="L160" s="159" t="s">
        <v>483</v>
      </c>
      <c r="M160" s="159" t="s">
        <v>538</v>
      </c>
      <c r="N160" s="28" t="s">
        <v>286</v>
      </c>
      <c r="O160" s="23">
        <v>9661.9359999999997</v>
      </c>
      <c r="P160" s="23">
        <v>9712.2000000000007</v>
      </c>
      <c r="Q160" s="23">
        <v>10125.656999999999</v>
      </c>
      <c r="R160" s="23">
        <v>10345.061</v>
      </c>
      <c r="S160" s="23">
        <v>10845.514999999999</v>
      </c>
      <c r="T160" s="23">
        <v>11312.362999999999</v>
      </c>
      <c r="U160" s="23">
        <v>11215.259</v>
      </c>
      <c r="V160" s="23">
        <v>12108.897000000001</v>
      </c>
      <c r="W160" s="23">
        <v>13761.210999999999</v>
      </c>
      <c r="AC160" s="18"/>
      <c r="AD160" s="18"/>
      <c r="AF160" s="24"/>
      <c r="AG160" s="24"/>
    </row>
    <row r="161" spans="12:33" x14ac:dyDescent="0.25">
      <c r="L161" s="159" t="s">
        <v>483</v>
      </c>
      <c r="M161" s="159"/>
      <c r="N161" s="28" t="s">
        <v>284</v>
      </c>
      <c r="O161" s="23">
        <v>4216.0079999999998</v>
      </c>
      <c r="P161" s="23">
        <v>4457.7150000000001</v>
      </c>
      <c r="Q161" s="23">
        <v>4612.3779999999997</v>
      </c>
      <c r="R161" s="23">
        <v>5038.2539999999999</v>
      </c>
      <c r="S161" s="23">
        <v>5520.53</v>
      </c>
      <c r="T161" s="23">
        <v>5892.1909999999998</v>
      </c>
      <c r="U161" s="23">
        <v>5767.9849999999997</v>
      </c>
      <c r="V161" s="23">
        <v>6398.4120000000003</v>
      </c>
      <c r="W161" s="23">
        <v>8423.3140000000003</v>
      </c>
      <c r="AC161" s="18"/>
      <c r="AD161" s="18"/>
      <c r="AF161" s="24"/>
      <c r="AG161" s="24"/>
    </row>
    <row r="162" spans="12:33" x14ac:dyDescent="0.25">
      <c r="L162" s="159" t="s">
        <v>483</v>
      </c>
      <c r="M162" s="159"/>
      <c r="N162" s="28" t="s">
        <v>285</v>
      </c>
      <c r="O162" s="23">
        <v>2410.3789999999999</v>
      </c>
      <c r="P162" s="23">
        <v>2438.4409999999998</v>
      </c>
      <c r="Q162" s="23">
        <v>2484.502</v>
      </c>
      <c r="R162" s="23">
        <v>2620.7240000000002</v>
      </c>
      <c r="S162" s="23">
        <v>2758.587</v>
      </c>
      <c r="T162" s="23">
        <v>2972.826</v>
      </c>
      <c r="U162" s="23">
        <v>2854.431</v>
      </c>
      <c r="V162" s="23">
        <v>3014.0059999999999</v>
      </c>
      <c r="W162" s="23">
        <v>3030.0369999999998</v>
      </c>
      <c r="AC162" s="18"/>
      <c r="AD162" s="18"/>
      <c r="AF162" s="24"/>
      <c r="AG162" s="24"/>
    </row>
    <row r="163" spans="12:33" x14ac:dyDescent="0.25">
      <c r="L163" s="159" t="s">
        <v>483</v>
      </c>
      <c r="M163" s="159"/>
      <c r="N163" s="28" t="s">
        <v>287</v>
      </c>
      <c r="O163" s="23">
        <v>8978.5779999999995</v>
      </c>
      <c r="P163" s="23">
        <v>9457.6139999999996</v>
      </c>
      <c r="Q163" s="23">
        <v>9747.1669999999995</v>
      </c>
      <c r="R163" s="23">
        <v>10643.341</v>
      </c>
      <c r="S163" s="23">
        <v>12293.985000000001</v>
      </c>
      <c r="T163" s="23">
        <v>13517.304</v>
      </c>
      <c r="U163" s="23">
        <v>13893.641</v>
      </c>
      <c r="V163" s="23">
        <v>15015.963</v>
      </c>
      <c r="W163" s="23">
        <v>15714.911</v>
      </c>
      <c r="AC163" s="18"/>
      <c r="AD163" s="18"/>
      <c r="AF163" s="24"/>
      <c r="AG163" s="24"/>
    </row>
    <row r="164" spans="12:33" x14ac:dyDescent="0.25">
      <c r="L164" s="159" t="s">
        <v>483</v>
      </c>
      <c r="M164" s="159"/>
      <c r="N164" s="28" t="s">
        <v>288</v>
      </c>
      <c r="O164" s="23">
        <v>2026.3530000000001</v>
      </c>
      <c r="P164" s="23">
        <v>2116.2109999999998</v>
      </c>
      <c r="Q164" s="23">
        <v>2045.248</v>
      </c>
      <c r="R164" s="23">
        <v>2174.3719999999998</v>
      </c>
      <c r="S164" s="23">
        <v>2380.8980000000001</v>
      </c>
      <c r="T164" s="23">
        <v>2496.723</v>
      </c>
      <c r="U164" s="23">
        <v>2451.098</v>
      </c>
      <c r="V164" s="23">
        <v>2478.395</v>
      </c>
      <c r="W164" s="23">
        <v>2705.0070000000001</v>
      </c>
      <c r="AC164" s="18"/>
      <c r="AD164" s="18"/>
      <c r="AF164" s="24"/>
      <c r="AG164" s="24"/>
    </row>
    <row r="165" spans="12:33" x14ac:dyDescent="0.25">
      <c r="L165" s="159" t="s">
        <v>483</v>
      </c>
      <c r="M165" s="159" t="s">
        <v>133</v>
      </c>
      <c r="N165" s="28" t="s">
        <v>286</v>
      </c>
      <c r="O165" s="23">
        <v>8549.1990000000005</v>
      </c>
      <c r="P165" s="23">
        <v>8816.1939999999995</v>
      </c>
      <c r="Q165" s="23">
        <v>9050.42</v>
      </c>
      <c r="R165" s="23">
        <v>9378.1589999999997</v>
      </c>
      <c r="S165" s="23">
        <v>9684.5310000000009</v>
      </c>
      <c r="T165" s="23">
        <v>9957.0789999999997</v>
      </c>
      <c r="U165" s="23">
        <v>10028.737999999999</v>
      </c>
      <c r="V165" s="23">
        <v>9885.6209999999992</v>
      </c>
      <c r="W165" s="23">
        <v>10641.11</v>
      </c>
      <c r="AC165" s="18"/>
      <c r="AD165" s="18"/>
      <c r="AF165" s="24"/>
      <c r="AG165" s="24"/>
    </row>
    <row r="166" spans="12:33" x14ac:dyDescent="0.25">
      <c r="L166" s="159" t="s">
        <v>483</v>
      </c>
      <c r="M166" s="159"/>
      <c r="N166" s="28" t="s">
        <v>284</v>
      </c>
      <c r="O166" s="23">
        <v>2998.5120000000002</v>
      </c>
      <c r="P166" s="23">
        <v>3150.8820000000001</v>
      </c>
      <c r="Q166" s="23">
        <v>3370.2379999999998</v>
      </c>
      <c r="R166" s="23">
        <v>3772.0520000000001</v>
      </c>
      <c r="S166" s="23">
        <v>4356.5339999999997</v>
      </c>
      <c r="T166" s="23">
        <v>4754.96</v>
      </c>
      <c r="U166" s="23">
        <v>4705.9539999999997</v>
      </c>
      <c r="V166" s="23">
        <v>5285.5559999999996</v>
      </c>
      <c r="W166" s="23">
        <v>5785.8360000000002</v>
      </c>
      <c r="AC166" s="18"/>
      <c r="AD166" s="18"/>
      <c r="AF166" s="24"/>
      <c r="AG166" s="24"/>
    </row>
    <row r="167" spans="12:33" x14ac:dyDescent="0.25">
      <c r="L167" s="159" t="s">
        <v>483</v>
      </c>
      <c r="M167" s="159"/>
      <c r="N167" s="28" t="s">
        <v>285</v>
      </c>
      <c r="O167" s="23">
        <v>2465.3939999999998</v>
      </c>
      <c r="P167" s="23">
        <v>2610.0880000000002</v>
      </c>
      <c r="Q167" s="23">
        <v>2755.4319999999998</v>
      </c>
      <c r="R167" s="23">
        <v>3061.4349999999999</v>
      </c>
      <c r="S167" s="23">
        <v>3159.42</v>
      </c>
      <c r="T167" s="23">
        <v>3345.9839999999999</v>
      </c>
      <c r="U167" s="23">
        <v>3094.5160000000001</v>
      </c>
      <c r="V167" s="23">
        <v>3217.8589999999999</v>
      </c>
      <c r="W167" s="23">
        <v>3336.2950000000001</v>
      </c>
      <c r="AC167" s="18"/>
      <c r="AD167" s="18"/>
      <c r="AF167" s="24"/>
      <c r="AG167" s="24"/>
    </row>
    <row r="168" spans="12:33" x14ac:dyDescent="0.25">
      <c r="L168" s="159" t="s">
        <v>483</v>
      </c>
      <c r="M168" s="159"/>
      <c r="N168" s="28" t="s">
        <v>287</v>
      </c>
      <c r="O168" s="23">
        <v>8117.1639999999998</v>
      </c>
      <c r="P168" s="23">
        <v>8601.6679999999997</v>
      </c>
      <c r="Q168" s="23">
        <v>8988.6640000000007</v>
      </c>
      <c r="R168" s="23">
        <v>9963.4419999999991</v>
      </c>
      <c r="S168" s="23">
        <v>10745.688</v>
      </c>
      <c r="T168" s="23">
        <v>11222.687</v>
      </c>
      <c r="U168" s="23">
        <v>12628.493</v>
      </c>
      <c r="V168" s="23">
        <v>12246.352000000001</v>
      </c>
      <c r="W168" s="23">
        <v>12900.941000000001</v>
      </c>
      <c r="AC168" s="18"/>
      <c r="AD168" s="18"/>
      <c r="AF168" s="24"/>
      <c r="AG168" s="24"/>
    </row>
    <row r="169" spans="12:33" x14ac:dyDescent="0.25">
      <c r="L169" s="159" t="s">
        <v>483</v>
      </c>
      <c r="M169" s="159"/>
      <c r="N169" s="28" t="s">
        <v>288</v>
      </c>
      <c r="O169" s="23">
        <v>1882.671</v>
      </c>
      <c r="P169" s="23">
        <v>2165.252</v>
      </c>
      <c r="Q169" s="23">
        <v>2218.4879999999998</v>
      </c>
      <c r="R169" s="23">
        <v>2448.3229999999999</v>
      </c>
      <c r="S169" s="23">
        <v>2638.7910000000002</v>
      </c>
      <c r="T169" s="23">
        <v>2816.9650000000001</v>
      </c>
      <c r="U169" s="23">
        <v>2902.9569999999999</v>
      </c>
      <c r="V169" s="23">
        <v>2812.7249999999999</v>
      </c>
      <c r="W169" s="23">
        <v>3243.2269999999999</v>
      </c>
      <c r="AC169" s="18"/>
      <c r="AD169" s="18"/>
      <c r="AF169" s="24"/>
      <c r="AG169" s="24"/>
    </row>
    <row r="170" spans="12:33" x14ac:dyDescent="0.25">
      <c r="O170" s="18"/>
      <c r="P170" s="18"/>
      <c r="Q170" s="18"/>
      <c r="T170" s="8"/>
      <c r="U170" s="8"/>
      <c r="V170" s="8"/>
      <c r="W170" s="8"/>
      <c r="AC170" s="18"/>
      <c r="AD170" s="18"/>
      <c r="AF170" s="24"/>
      <c r="AG170" s="24"/>
    </row>
    <row r="171" spans="12:33" x14ac:dyDescent="0.25">
      <c r="AC171" s="18"/>
      <c r="AD171" s="18"/>
      <c r="AF171" s="24"/>
      <c r="AG171" s="24"/>
    </row>
    <row r="172" spans="12:33" x14ac:dyDescent="0.25">
      <c r="AC172" s="18"/>
      <c r="AD172" s="18"/>
      <c r="AF172" s="24"/>
      <c r="AG172" s="24"/>
    </row>
    <row r="173" spans="12:33" x14ac:dyDescent="0.25">
      <c r="AC173" s="18"/>
      <c r="AD173" s="18"/>
      <c r="AF173" s="24"/>
      <c r="AG173" s="24"/>
    </row>
    <row r="174" spans="12:33" x14ac:dyDescent="0.25">
      <c r="AC174" s="18"/>
      <c r="AD174" s="18"/>
      <c r="AF174" s="24"/>
      <c r="AG174" s="24"/>
    </row>
    <row r="175" spans="12:33" x14ac:dyDescent="0.25">
      <c r="AC175" s="18"/>
      <c r="AD175" s="18"/>
      <c r="AF175" s="24"/>
      <c r="AG175" s="24"/>
    </row>
    <row r="176" spans="12:33" x14ac:dyDescent="0.25">
      <c r="AC176" s="18"/>
      <c r="AD176" s="18"/>
      <c r="AF176" s="24"/>
      <c r="AG176" s="24"/>
    </row>
    <row r="177" spans="29:33" x14ac:dyDescent="0.25">
      <c r="AC177" s="18"/>
      <c r="AD177" s="18"/>
      <c r="AF177" s="24"/>
      <c r="AG177" s="24"/>
    </row>
    <row r="178" spans="29:33" x14ac:dyDescent="0.25">
      <c r="AC178" s="18"/>
      <c r="AD178" s="18"/>
      <c r="AF178" s="24"/>
      <c r="AG178" s="24"/>
    </row>
    <row r="179" spans="29:33" x14ac:dyDescent="0.25">
      <c r="AC179" s="18"/>
      <c r="AD179" s="18"/>
      <c r="AF179" s="24"/>
      <c r="AG179" s="24"/>
    </row>
    <row r="180" spans="29:33" x14ac:dyDescent="0.25">
      <c r="AC180" s="18"/>
      <c r="AD180" s="18"/>
      <c r="AF180" s="24"/>
      <c r="AG180" s="24"/>
    </row>
    <row r="181" spans="29:33" x14ac:dyDescent="0.25">
      <c r="AC181" s="18"/>
      <c r="AD181" s="18"/>
      <c r="AF181" s="24"/>
      <c r="AG181" s="24"/>
    </row>
    <row r="182" spans="29:33" x14ac:dyDescent="0.25">
      <c r="AC182" s="18"/>
      <c r="AD182" s="18"/>
      <c r="AF182" s="24"/>
      <c r="AG182" s="24"/>
    </row>
    <row r="183" spans="29:33" x14ac:dyDescent="0.25">
      <c r="AC183" s="18"/>
      <c r="AD183" s="18"/>
      <c r="AF183" s="24"/>
      <c r="AG183" s="24"/>
    </row>
    <row r="184" spans="29:33" x14ac:dyDescent="0.25">
      <c r="AC184" s="18"/>
      <c r="AD184" s="18"/>
      <c r="AF184" s="24"/>
      <c r="AG184" s="24"/>
    </row>
    <row r="185" spans="29:33" x14ac:dyDescent="0.25">
      <c r="AC185" s="18"/>
      <c r="AD185" s="18"/>
      <c r="AF185" s="24"/>
      <c r="AG185" s="24"/>
    </row>
    <row r="186" spans="29:33" x14ac:dyDescent="0.25">
      <c r="AC186" s="18"/>
      <c r="AD186" s="18"/>
      <c r="AF186" s="24"/>
      <c r="AG186" s="24"/>
    </row>
    <row r="187" spans="29:33" x14ac:dyDescent="0.25">
      <c r="AC187" s="18"/>
      <c r="AD187" s="18"/>
      <c r="AF187" s="24"/>
      <c r="AG187" s="24"/>
    </row>
    <row r="188" spans="29:33" x14ac:dyDescent="0.25">
      <c r="AC188" s="18"/>
      <c r="AD188" s="18"/>
      <c r="AF188" s="24"/>
      <c r="AG188" s="24"/>
    </row>
    <row r="189" spans="29:33" x14ac:dyDescent="0.25">
      <c r="AC189" s="18"/>
      <c r="AD189" s="18"/>
      <c r="AF189" s="24"/>
      <c r="AG189" s="24"/>
    </row>
    <row r="190" spans="29:33" x14ac:dyDescent="0.25">
      <c r="AC190" s="18"/>
      <c r="AD190" s="18"/>
      <c r="AF190" s="24"/>
      <c r="AG190" s="24"/>
    </row>
    <row r="191" spans="29:33" x14ac:dyDescent="0.25">
      <c r="AC191" s="18"/>
      <c r="AD191" s="18"/>
      <c r="AF191" s="24"/>
      <c r="AG191" s="24"/>
    </row>
    <row r="192" spans="29:33" x14ac:dyDescent="0.25">
      <c r="AC192" s="18"/>
      <c r="AD192" s="18"/>
      <c r="AF192" s="24"/>
      <c r="AG192" s="24"/>
    </row>
    <row r="193" spans="29:33" x14ac:dyDescent="0.25">
      <c r="AC193" s="18"/>
      <c r="AD193" s="18"/>
      <c r="AF193" s="24"/>
      <c r="AG193" s="24"/>
    </row>
    <row r="194" spans="29:33" x14ac:dyDescent="0.25">
      <c r="AC194" s="18"/>
      <c r="AD194" s="18"/>
      <c r="AF194" s="24"/>
      <c r="AG194" s="24"/>
    </row>
    <row r="195" spans="29:33" x14ac:dyDescent="0.25">
      <c r="AC195" s="18"/>
      <c r="AD195" s="18"/>
      <c r="AF195" s="24"/>
      <c r="AG195" s="24"/>
    </row>
    <row r="216" spans="31:39" x14ac:dyDescent="0.25">
      <c r="AE216" s="24"/>
      <c r="AF216" s="24"/>
      <c r="AG216" s="24"/>
      <c r="AH216" s="24"/>
      <c r="AI216" s="24"/>
      <c r="AJ216" s="24"/>
      <c r="AK216" s="24"/>
      <c r="AL216" s="24"/>
      <c r="AM216" s="24"/>
    </row>
    <row r="217" spans="31:39" x14ac:dyDescent="0.25">
      <c r="AE217" s="24"/>
      <c r="AF217" s="24"/>
      <c r="AG217" s="24"/>
      <c r="AH217" s="24"/>
      <c r="AI217" s="24"/>
      <c r="AJ217" s="24"/>
      <c r="AK217" s="24"/>
      <c r="AL217" s="24"/>
      <c r="AM217" s="24"/>
    </row>
    <row r="218" spans="31:39" x14ac:dyDescent="0.25">
      <c r="AE218" s="24"/>
      <c r="AF218" s="24"/>
      <c r="AG218" s="24"/>
      <c r="AH218" s="24"/>
      <c r="AI218" s="24"/>
      <c r="AJ218" s="24"/>
      <c r="AK218" s="24"/>
      <c r="AL218" s="24"/>
      <c r="AM218" s="24"/>
    </row>
    <row r="219" spans="31:39" x14ac:dyDescent="0.25">
      <c r="AE219" s="24"/>
      <c r="AF219" s="24"/>
      <c r="AG219" s="24"/>
      <c r="AH219" s="24"/>
      <c r="AI219" s="24"/>
      <c r="AJ219" s="24"/>
      <c r="AK219" s="24"/>
      <c r="AL219" s="24"/>
      <c r="AM219" s="24"/>
    </row>
  </sheetData>
  <sortState xmlns:xlrd2="http://schemas.microsoft.com/office/spreadsheetml/2017/richdata2" ref="T83:Z218">
    <sortCondition ref="U83:U218"/>
    <sortCondition ref="T83:T218"/>
    <sortCondition ref="V83:V218"/>
  </sortState>
  <mergeCells count="40">
    <mergeCell ref="M160:M164"/>
    <mergeCell ref="M165:M169"/>
    <mergeCell ref="L106:L125"/>
    <mergeCell ref="L128:L147"/>
    <mergeCell ref="L150:L169"/>
    <mergeCell ref="M133:M137"/>
    <mergeCell ref="M138:M142"/>
    <mergeCell ref="M143:M147"/>
    <mergeCell ref="M150:M154"/>
    <mergeCell ref="M155:M159"/>
    <mergeCell ref="M106:M110"/>
    <mergeCell ref="M111:M115"/>
    <mergeCell ref="M116:M120"/>
    <mergeCell ref="M121:M125"/>
    <mergeCell ref="M128:M132"/>
    <mergeCell ref="L67:L71"/>
    <mergeCell ref="M89:M93"/>
    <mergeCell ref="M94:M98"/>
    <mergeCell ref="M99:M103"/>
    <mergeCell ref="L84:L103"/>
    <mergeCell ref="M84:M88"/>
    <mergeCell ref="L31:L35"/>
    <mergeCell ref="N47:P47"/>
    <mergeCell ref="R47:Z47"/>
    <mergeCell ref="L49:L53"/>
    <mergeCell ref="N65:P65"/>
    <mergeCell ref="R65:Z65"/>
    <mergeCell ref="N11:P11"/>
    <mergeCell ref="L13:L17"/>
    <mergeCell ref="R11:Z11"/>
    <mergeCell ref="N29:P29"/>
    <mergeCell ref="R29:Z29"/>
    <mergeCell ref="B77:J79"/>
    <mergeCell ref="C2:J3"/>
    <mergeCell ref="B2:B3"/>
    <mergeCell ref="B80:J80"/>
    <mergeCell ref="B5:J5"/>
    <mergeCell ref="B23:J23"/>
    <mergeCell ref="B41:J41"/>
    <mergeCell ref="B59:J59"/>
  </mergeCells>
  <hyperlinks>
    <hyperlink ref="A1" location="Obsah!A1" display="Obsah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9"/>
  <sheetViews>
    <sheetView zoomScale="70" zoomScaleNormal="70" workbookViewId="0"/>
  </sheetViews>
  <sheetFormatPr defaultRowHeight="13.5" x14ac:dyDescent="0.25"/>
  <cols>
    <col min="1" max="11" width="8.6640625" style="8"/>
    <col min="12" max="12" width="8.6640625" style="18"/>
    <col min="13" max="13" width="12.5" style="18" customWidth="1"/>
    <col min="14" max="20" width="8.6640625" style="18"/>
    <col min="21" max="21" width="13.6640625" style="18" customWidth="1"/>
    <col min="22" max="25" width="8.6640625" style="18"/>
    <col min="26" max="16384" width="8.6640625" style="8"/>
  </cols>
  <sheetData>
    <row r="1" spans="1:25" x14ac:dyDescent="0.25">
      <c r="A1" s="10" t="s">
        <v>86</v>
      </c>
    </row>
    <row r="2" spans="1:25" ht="14" customHeight="1" x14ac:dyDescent="0.25">
      <c r="B2" s="156" t="s">
        <v>65</v>
      </c>
      <c r="C2" s="155" t="s">
        <v>615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V2" s="21" t="s">
        <v>294</v>
      </c>
      <c r="W2" s="21" t="s">
        <v>295</v>
      </c>
      <c r="X2" s="21" t="s">
        <v>296</v>
      </c>
      <c r="Y2" s="21" t="s">
        <v>297</v>
      </c>
    </row>
    <row r="3" spans="1:25" x14ac:dyDescent="0.25">
      <c r="B3" s="156"/>
      <c r="C3" s="155"/>
      <c r="D3" s="155"/>
      <c r="E3" s="155"/>
      <c r="F3" s="155"/>
      <c r="G3" s="155"/>
      <c r="H3" s="155"/>
      <c r="I3" s="155"/>
      <c r="J3" s="155"/>
      <c r="S3" s="159" t="s">
        <v>472</v>
      </c>
      <c r="T3" s="159" t="s">
        <v>339</v>
      </c>
      <c r="U3" s="28" t="s">
        <v>321</v>
      </c>
      <c r="V3" s="34">
        <v>319913.85600000003</v>
      </c>
      <c r="W3" s="34">
        <v>316188.946</v>
      </c>
      <c r="X3" s="34">
        <v>329333.31300000002</v>
      </c>
      <c r="Y3" s="34">
        <v>321185.73800000001</v>
      </c>
    </row>
    <row r="4" spans="1:25" x14ac:dyDescent="0.25">
      <c r="S4" s="159"/>
      <c r="T4" s="159"/>
      <c r="U4" s="28" t="s">
        <v>286</v>
      </c>
      <c r="V4" s="34">
        <v>6104.5820000000003</v>
      </c>
      <c r="W4" s="34">
        <v>6226.6480000000001</v>
      </c>
      <c r="X4" s="34">
        <v>6379.3710000000001</v>
      </c>
      <c r="Y4" s="34">
        <v>7062.2250000000004</v>
      </c>
    </row>
    <row r="5" spans="1:25" x14ac:dyDescent="0.25">
      <c r="S5" s="159"/>
      <c r="T5" s="159"/>
      <c r="U5" s="28" t="s">
        <v>284</v>
      </c>
      <c r="V5" s="34">
        <v>6484.6670000000004</v>
      </c>
      <c r="W5" s="34">
        <v>6711.34</v>
      </c>
      <c r="X5" s="34">
        <v>6779.9049999999997</v>
      </c>
      <c r="Y5" s="34">
        <v>6410.9219999999996</v>
      </c>
    </row>
    <row r="6" spans="1:25" x14ac:dyDescent="0.25">
      <c r="S6" s="159"/>
      <c r="T6" s="159"/>
      <c r="U6" s="28" t="s">
        <v>285</v>
      </c>
      <c r="V6" s="34">
        <v>7724.6850000000004</v>
      </c>
      <c r="W6" s="34">
        <v>8024.0429999999997</v>
      </c>
      <c r="X6" s="34">
        <v>8437.7610000000004</v>
      </c>
      <c r="Y6" s="34">
        <v>7922.2169999999996</v>
      </c>
    </row>
    <row r="7" spans="1:25" x14ac:dyDescent="0.25">
      <c r="S7" s="159"/>
      <c r="T7" s="159"/>
      <c r="U7" s="28" t="s">
        <v>287</v>
      </c>
      <c r="V7" s="34">
        <v>25843.736000000001</v>
      </c>
      <c r="W7" s="34">
        <v>24788.537</v>
      </c>
      <c r="X7" s="34">
        <v>24879.592000000001</v>
      </c>
      <c r="Y7" s="34">
        <v>26234.98</v>
      </c>
    </row>
    <row r="8" spans="1:25" x14ac:dyDescent="0.25">
      <c r="N8" s="21" t="s">
        <v>294</v>
      </c>
      <c r="O8" s="21" t="s">
        <v>295</v>
      </c>
      <c r="P8" s="21" t="s">
        <v>296</v>
      </c>
      <c r="Q8" s="21" t="s">
        <v>297</v>
      </c>
      <c r="R8" s="24"/>
      <c r="S8" s="159"/>
      <c r="T8" s="159"/>
      <c r="U8" s="28" t="s">
        <v>288</v>
      </c>
      <c r="V8" s="34">
        <v>1827.5229999999999</v>
      </c>
      <c r="W8" s="34">
        <v>1719.2329999999999</v>
      </c>
      <c r="X8" s="34">
        <v>1698.587</v>
      </c>
      <c r="Y8" s="34">
        <v>1876.183</v>
      </c>
    </row>
    <row r="9" spans="1:25" x14ac:dyDescent="0.25">
      <c r="L9" s="159" t="s">
        <v>471</v>
      </c>
      <c r="M9" s="28" t="s">
        <v>321</v>
      </c>
      <c r="N9" s="59">
        <f t="shared" ref="N9:Q14" si="0">V34/V15</f>
        <v>7.9693724979168559E-2</v>
      </c>
      <c r="O9" s="59">
        <f t="shared" si="0"/>
        <v>8.2670926361460825E-2</v>
      </c>
      <c r="P9" s="59">
        <f t="shared" si="0"/>
        <v>8.2705252955975694E-2</v>
      </c>
      <c r="Q9" s="59">
        <f t="shared" si="0"/>
        <v>8.473164236193563E-2</v>
      </c>
      <c r="R9" s="26"/>
      <c r="S9" s="159"/>
      <c r="T9" s="159" t="s">
        <v>474</v>
      </c>
      <c r="U9" s="28" t="s">
        <v>321</v>
      </c>
      <c r="V9" s="34">
        <v>326615.91800000001</v>
      </c>
      <c r="W9" s="34">
        <v>330192.88799999998</v>
      </c>
      <c r="X9" s="34">
        <v>333211.79800000001</v>
      </c>
      <c r="Y9" s="34">
        <v>312109.89399999997</v>
      </c>
    </row>
    <row r="10" spans="1:25" x14ac:dyDescent="0.25">
      <c r="L10" s="159"/>
      <c r="M10" s="28" t="s">
        <v>286</v>
      </c>
      <c r="N10" s="59">
        <f t="shared" si="0"/>
        <v>0.16428909287492227</v>
      </c>
      <c r="O10" s="59">
        <f t="shared" si="0"/>
        <v>0.15900134186344364</v>
      </c>
      <c r="P10" s="59">
        <f t="shared" si="0"/>
        <v>0.17365259906985042</v>
      </c>
      <c r="Q10" s="59">
        <f t="shared" si="0"/>
        <v>0.15223494428524673</v>
      </c>
      <c r="R10" s="26"/>
      <c r="S10" s="159"/>
      <c r="T10" s="159"/>
      <c r="U10" s="28" t="s">
        <v>286</v>
      </c>
      <c r="V10" s="34">
        <v>6062.3729999999996</v>
      </c>
      <c r="W10" s="34">
        <v>6014.5379999999996</v>
      </c>
      <c r="X10" s="34">
        <v>6531.6710000000003</v>
      </c>
      <c r="Y10" s="34">
        <v>5945.0119999999997</v>
      </c>
    </row>
    <row r="11" spans="1:25" x14ac:dyDescent="0.25">
      <c r="L11" s="159"/>
      <c r="M11" s="28" t="s">
        <v>284</v>
      </c>
      <c r="N11" s="59">
        <f t="shared" si="0"/>
        <v>0.11592329268898352</v>
      </c>
      <c r="O11" s="59">
        <f t="shared" si="0"/>
        <v>0.11465040863644396</v>
      </c>
      <c r="P11" s="59">
        <f t="shared" si="0"/>
        <v>0.12850909939845062</v>
      </c>
      <c r="Q11" s="59">
        <f t="shared" si="0"/>
        <v>0.13336104947183036</v>
      </c>
      <c r="R11" s="26"/>
      <c r="S11" s="159"/>
      <c r="T11" s="159"/>
      <c r="U11" s="28" t="s">
        <v>284</v>
      </c>
      <c r="V11" s="34">
        <v>7388.2740000000003</v>
      </c>
      <c r="W11" s="34">
        <v>7418.4570000000003</v>
      </c>
      <c r="X11" s="34">
        <v>7466.8059999999996</v>
      </c>
      <c r="Y11" s="34">
        <v>7131.1279999999997</v>
      </c>
    </row>
    <row r="12" spans="1:25" x14ac:dyDescent="0.25">
      <c r="L12" s="159"/>
      <c r="M12" s="28" t="s">
        <v>285</v>
      </c>
      <c r="N12" s="59">
        <f t="shared" si="0"/>
        <v>0.10455615853370714</v>
      </c>
      <c r="O12" s="59">
        <f t="shared" si="0"/>
        <v>9.7088750017664205E-2</v>
      </c>
      <c r="P12" s="59">
        <f t="shared" si="0"/>
        <v>0.10022552124908714</v>
      </c>
      <c r="Q12" s="59">
        <f t="shared" si="0"/>
        <v>0.11458219661586477</v>
      </c>
      <c r="R12" s="26"/>
      <c r="S12" s="159"/>
      <c r="T12" s="159"/>
      <c r="U12" s="28" t="s">
        <v>285</v>
      </c>
      <c r="V12" s="34">
        <v>7825.1689999999999</v>
      </c>
      <c r="W12" s="34">
        <v>8181.058</v>
      </c>
      <c r="X12" s="34">
        <v>7745.1930000000002</v>
      </c>
      <c r="Y12" s="34">
        <v>6950.652</v>
      </c>
    </row>
    <row r="13" spans="1:25" x14ac:dyDescent="0.25">
      <c r="L13" s="159"/>
      <c r="M13" s="28" t="s">
        <v>287</v>
      </c>
      <c r="N13" s="59">
        <f t="shared" si="0"/>
        <v>8.4304482117433327E-2</v>
      </c>
      <c r="O13" s="59">
        <f t="shared" si="0"/>
        <v>8.6349545084971793E-2</v>
      </c>
      <c r="P13" s="59">
        <f t="shared" si="0"/>
        <v>0.10055192598934977</v>
      </c>
      <c r="Q13" s="59">
        <f t="shared" si="0"/>
        <v>9.1633408623776474E-2</v>
      </c>
      <c r="R13" s="26"/>
      <c r="S13" s="159"/>
      <c r="T13" s="159"/>
      <c r="U13" s="28" t="s">
        <v>287</v>
      </c>
      <c r="V13" s="34">
        <v>44349.851000000002</v>
      </c>
      <c r="W13" s="34">
        <v>44983.504000000001</v>
      </c>
      <c r="X13" s="34">
        <v>44596.571000000004</v>
      </c>
      <c r="Y13" s="34">
        <v>38605.476000000002</v>
      </c>
    </row>
    <row r="14" spans="1:25" x14ac:dyDescent="0.25">
      <c r="L14" s="159"/>
      <c r="M14" s="28" t="s">
        <v>288</v>
      </c>
      <c r="N14" s="59">
        <f t="shared" si="0"/>
        <v>0.10137440594720565</v>
      </c>
      <c r="O14" s="59">
        <f t="shared" si="0"/>
        <v>0.11684879704163446</v>
      </c>
      <c r="P14" s="59">
        <f t="shared" si="0"/>
        <v>0.12037084898888774</v>
      </c>
      <c r="Q14" s="59">
        <f t="shared" si="0"/>
        <v>9.343290266793132E-2</v>
      </c>
      <c r="R14" s="26"/>
      <c r="S14" s="159"/>
      <c r="T14" s="159"/>
      <c r="U14" s="28" t="s">
        <v>288</v>
      </c>
      <c r="V14" s="34">
        <v>1504.462</v>
      </c>
      <c r="W14" s="34">
        <v>1532.8330000000001</v>
      </c>
      <c r="X14" s="34">
        <v>1532.162</v>
      </c>
      <c r="Y14" s="34">
        <v>1441.7059999999999</v>
      </c>
    </row>
    <row r="15" spans="1:25" x14ac:dyDescent="0.25">
      <c r="S15" s="159"/>
      <c r="T15" s="159" t="s">
        <v>343</v>
      </c>
      <c r="U15" s="28" t="s">
        <v>321</v>
      </c>
      <c r="V15" s="34">
        <f t="shared" ref="V15:Y20" si="1">V3+V9</f>
        <v>646529.77399999998</v>
      </c>
      <c r="W15" s="34">
        <f t="shared" si="1"/>
        <v>646381.83400000003</v>
      </c>
      <c r="X15" s="34">
        <f t="shared" si="1"/>
        <v>662545.11100000003</v>
      </c>
      <c r="Y15" s="34">
        <f t="shared" si="1"/>
        <v>633295.63199999998</v>
      </c>
    </row>
    <row r="16" spans="1:25" x14ac:dyDescent="0.25">
      <c r="S16" s="159"/>
      <c r="T16" s="159"/>
      <c r="U16" s="28" t="s">
        <v>286</v>
      </c>
      <c r="V16" s="34">
        <f t="shared" si="1"/>
        <v>12166.955</v>
      </c>
      <c r="W16" s="34">
        <f t="shared" si="1"/>
        <v>12241.186</v>
      </c>
      <c r="X16" s="34">
        <f t="shared" si="1"/>
        <v>12911.042000000001</v>
      </c>
      <c r="Y16" s="34">
        <f t="shared" si="1"/>
        <v>13007.237000000001</v>
      </c>
    </row>
    <row r="17" spans="2:25" x14ac:dyDescent="0.25">
      <c r="S17" s="159"/>
      <c r="T17" s="159"/>
      <c r="U17" s="28" t="s">
        <v>284</v>
      </c>
      <c r="V17" s="34">
        <f t="shared" si="1"/>
        <v>13872.941000000001</v>
      </c>
      <c r="W17" s="34">
        <f t="shared" si="1"/>
        <v>14129.797</v>
      </c>
      <c r="X17" s="34">
        <f t="shared" si="1"/>
        <v>14246.710999999999</v>
      </c>
      <c r="Y17" s="34">
        <f t="shared" si="1"/>
        <v>13542.05</v>
      </c>
    </row>
    <row r="18" spans="2:25" x14ac:dyDescent="0.25">
      <c r="S18" s="159"/>
      <c r="T18" s="159"/>
      <c r="U18" s="28" t="s">
        <v>285</v>
      </c>
      <c r="V18" s="34">
        <f t="shared" si="1"/>
        <v>15549.853999999999</v>
      </c>
      <c r="W18" s="34">
        <f t="shared" si="1"/>
        <v>16205.100999999999</v>
      </c>
      <c r="X18" s="34">
        <f t="shared" si="1"/>
        <v>16182.954000000002</v>
      </c>
      <c r="Y18" s="34">
        <f t="shared" si="1"/>
        <v>14872.868999999999</v>
      </c>
    </row>
    <row r="19" spans="2:25" x14ac:dyDescent="0.25">
      <c r="S19" s="159"/>
      <c r="T19" s="159"/>
      <c r="U19" s="28" t="s">
        <v>287</v>
      </c>
      <c r="V19" s="34">
        <f t="shared" si="1"/>
        <v>70193.587</v>
      </c>
      <c r="W19" s="34">
        <f t="shared" si="1"/>
        <v>69772.040999999997</v>
      </c>
      <c r="X19" s="34">
        <f t="shared" si="1"/>
        <v>69476.163</v>
      </c>
      <c r="Y19" s="34">
        <f t="shared" si="1"/>
        <v>64840.456000000006</v>
      </c>
    </row>
    <row r="20" spans="2:25" x14ac:dyDescent="0.25">
      <c r="S20" s="159"/>
      <c r="T20" s="159"/>
      <c r="U20" s="28" t="s">
        <v>288</v>
      </c>
      <c r="V20" s="34">
        <f t="shared" si="1"/>
        <v>3331.9849999999997</v>
      </c>
      <c r="W20" s="34">
        <f t="shared" si="1"/>
        <v>3252.0659999999998</v>
      </c>
      <c r="X20" s="34">
        <f t="shared" si="1"/>
        <v>3230.7489999999998</v>
      </c>
      <c r="Y20" s="34">
        <f t="shared" si="1"/>
        <v>3317.8890000000001</v>
      </c>
    </row>
    <row r="21" spans="2:25" x14ac:dyDescent="0.25">
      <c r="B21" s="157" t="s">
        <v>259</v>
      </c>
      <c r="C21" s="157"/>
      <c r="D21" s="157"/>
      <c r="E21" s="157"/>
      <c r="F21" s="157"/>
      <c r="G21" s="157"/>
      <c r="H21" s="157"/>
      <c r="I21" s="157"/>
      <c r="J21" s="157"/>
      <c r="V21" s="34"/>
      <c r="W21" s="34"/>
      <c r="X21" s="34"/>
      <c r="Y21" s="34"/>
    </row>
    <row r="22" spans="2:25" ht="13.5" customHeight="1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S22" s="159" t="s">
        <v>473</v>
      </c>
      <c r="T22" s="159" t="s">
        <v>339</v>
      </c>
      <c r="U22" s="28" t="s">
        <v>321</v>
      </c>
      <c r="V22" s="34">
        <v>15846.08</v>
      </c>
      <c r="W22" s="34">
        <v>16729.471000000001</v>
      </c>
      <c r="X22" s="34">
        <v>15520.933000000001</v>
      </c>
      <c r="Y22" s="34">
        <v>16060.464</v>
      </c>
    </row>
    <row r="23" spans="2:25" x14ac:dyDescent="0.25">
      <c r="B23" s="87"/>
      <c r="C23" s="87"/>
      <c r="D23" s="87"/>
      <c r="E23" s="87"/>
      <c r="F23" s="87"/>
      <c r="G23" s="87"/>
      <c r="H23" s="87"/>
      <c r="I23" s="87"/>
      <c r="J23" s="87"/>
      <c r="S23" s="159"/>
      <c r="T23" s="159"/>
      <c r="U23" s="28" t="s">
        <v>286</v>
      </c>
      <c r="V23" s="34">
        <v>114.685</v>
      </c>
      <c r="W23" s="34">
        <v>115.154</v>
      </c>
      <c r="X23" s="34">
        <v>78.367999999999995</v>
      </c>
      <c r="Y23" s="34">
        <v>204.61600000000001</v>
      </c>
    </row>
    <row r="24" spans="2:25" x14ac:dyDescent="0.25">
      <c r="S24" s="159"/>
      <c r="T24" s="159"/>
      <c r="U24" s="28" t="s">
        <v>284</v>
      </c>
      <c r="V24" s="34">
        <v>57.423000000000002</v>
      </c>
      <c r="W24" s="34">
        <v>45.01</v>
      </c>
      <c r="X24" s="34">
        <v>48.146000000000001</v>
      </c>
      <c r="Y24" s="34">
        <v>24.131</v>
      </c>
    </row>
    <row r="25" spans="2:25" x14ac:dyDescent="0.25">
      <c r="S25" s="159"/>
      <c r="T25" s="159"/>
      <c r="U25" s="28" t="s">
        <v>285</v>
      </c>
      <c r="V25" s="34">
        <v>981.94399999999996</v>
      </c>
      <c r="W25" s="34">
        <v>987.22199999999998</v>
      </c>
      <c r="X25" s="34">
        <v>1054.1669999999999</v>
      </c>
      <c r="Y25" s="34">
        <v>1039.444</v>
      </c>
    </row>
    <row r="26" spans="2:25" x14ac:dyDescent="0.25">
      <c r="S26" s="159"/>
      <c r="T26" s="159"/>
      <c r="U26" s="28" t="s">
        <v>287</v>
      </c>
      <c r="V26" s="34">
        <v>368.41399999999999</v>
      </c>
      <c r="W26" s="34">
        <v>347.44400000000002</v>
      </c>
      <c r="X26" s="34">
        <v>253.34899999999999</v>
      </c>
      <c r="Y26" s="34">
        <v>440.87299999999999</v>
      </c>
    </row>
    <row r="27" spans="2:25" x14ac:dyDescent="0.25">
      <c r="S27" s="159"/>
      <c r="T27" s="159"/>
      <c r="U27" s="28" t="s">
        <v>288</v>
      </c>
      <c r="V27" s="34">
        <v>78.055999999999997</v>
      </c>
      <c r="W27" s="34">
        <v>76.667000000000002</v>
      </c>
      <c r="X27" s="34">
        <v>71.944000000000003</v>
      </c>
      <c r="Y27" s="34">
        <v>53.610999999999997</v>
      </c>
    </row>
    <row r="28" spans="2:25" x14ac:dyDescent="0.25">
      <c r="S28" s="159"/>
      <c r="T28" s="159" t="s">
        <v>474</v>
      </c>
      <c r="U28" s="28" t="s">
        <v>321</v>
      </c>
      <c r="V28" s="34">
        <v>35678.286</v>
      </c>
      <c r="W28" s="34">
        <v>36707.514000000003</v>
      </c>
      <c r="X28" s="34">
        <v>39275.027999999998</v>
      </c>
      <c r="Y28" s="34">
        <v>37599.714999999997</v>
      </c>
    </row>
    <row r="29" spans="2:25" x14ac:dyDescent="0.25">
      <c r="S29" s="159"/>
      <c r="T29" s="159"/>
      <c r="U29" s="28" t="s">
        <v>286</v>
      </c>
      <c r="V29" s="34">
        <v>1884.213</v>
      </c>
      <c r="W29" s="34">
        <v>1831.211</v>
      </c>
      <c r="X29" s="34">
        <v>2163.6680000000001</v>
      </c>
      <c r="Y29" s="34">
        <v>1775.54</v>
      </c>
    </row>
    <row r="30" spans="2:25" x14ac:dyDescent="0.25">
      <c r="S30" s="159"/>
      <c r="T30" s="159"/>
      <c r="U30" s="28" t="s">
        <v>284</v>
      </c>
      <c r="V30" s="34">
        <v>1550.7739999999999</v>
      </c>
      <c r="W30" s="34">
        <v>1574.9770000000001</v>
      </c>
      <c r="X30" s="34">
        <v>1782.6859999999999</v>
      </c>
      <c r="Y30" s="34">
        <v>1781.8510000000001</v>
      </c>
    </row>
    <row r="31" spans="2:25" x14ac:dyDescent="0.25">
      <c r="S31" s="159"/>
      <c r="T31" s="159"/>
      <c r="U31" s="28" t="s">
        <v>285</v>
      </c>
      <c r="V31" s="34">
        <v>643.88900000000001</v>
      </c>
      <c r="W31" s="34">
        <v>586.11099999999999</v>
      </c>
      <c r="X31" s="34">
        <v>567.77800000000002</v>
      </c>
      <c r="Y31" s="34">
        <v>664.72199999999998</v>
      </c>
    </row>
    <row r="32" spans="2:25" x14ac:dyDescent="0.25">
      <c r="S32" s="159"/>
      <c r="T32" s="159"/>
      <c r="U32" s="28" t="s">
        <v>287</v>
      </c>
      <c r="V32" s="34">
        <v>5549.22</v>
      </c>
      <c r="W32" s="34">
        <v>5677.34</v>
      </c>
      <c r="X32" s="34">
        <v>6732.6130000000003</v>
      </c>
      <c r="Y32" s="34">
        <v>5500.6790000000001</v>
      </c>
    </row>
    <row r="33" spans="19:25" x14ac:dyDescent="0.25">
      <c r="S33" s="159"/>
      <c r="T33" s="159"/>
      <c r="U33" s="28" t="s">
        <v>288</v>
      </c>
      <c r="V33" s="34">
        <v>259.72199999999998</v>
      </c>
      <c r="W33" s="34">
        <v>303.33300000000003</v>
      </c>
      <c r="X33" s="34">
        <v>316.94400000000002</v>
      </c>
      <c r="Y33" s="34">
        <v>256.38900000000001</v>
      </c>
    </row>
    <row r="34" spans="19:25" x14ac:dyDescent="0.25">
      <c r="S34" s="159"/>
      <c r="T34" s="159" t="s">
        <v>343</v>
      </c>
      <c r="U34" s="28" t="s">
        <v>321</v>
      </c>
      <c r="V34" s="34">
        <f t="shared" ref="V34:Y39" si="2">V22+V28</f>
        <v>51524.366000000002</v>
      </c>
      <c r="W34" s="34">
        <f t="shared" si="2"/>
        <v>53436.985000000001</v>
      </c>
      <c r="X34" s="34">
        <f t="shared" si="2"/>
        <v>54795.960999999996</v>
      </c>
      <c r="Y34" s="34">
        <f t="shared" si="2"/>
        <v>53660.178999999996</v>
      </c>
    </row>
    <row r="35" spans="19:25" x14ac:dyDescent="0.25">
      <c r="S35" s="159"/>
      <c r="T35" s="159"/>
      <c r="U35" s="28" t="s">
        <v>286</v>
      </c>
      <c r="V35" s="34">
        <f t="shared" si="2"/>
        <v>1998.8979999999999</v>
      </c>
      <c r="W35" s="34">
        <f t="shared" si="2"/>
        <v>1946.365</v>
      </c>
      <c r="X35" s="34">
        <f t="shared" si="2"/>
        <v>2242.0360000000001</v>
      </c>
      <c r="Y35" s="34">
        <f t="shared" si="2"/>
        <v>1980.1559999999999</v>
      </c>
    </row>
    <row r="36" spans="19:25" x14ac:dyDescent="0.25">
      <c r="S36" s="159"/>
      <c r="T36" s="159"/>
      <c r="U36" s="28" t="s">
        <v>284</v>
      </c>
      <c r="V36" s="34">
        <f t="shared" si="2"/>
        <v>1608.1969999999999</v>
      </c>
      <c r="W36" s="34">
        <f t="shared" si="2"/>
        <v>1619.9870000000001</v>
      </c>
      <c r="X36" s="34">
        <f t="shared" si="2"/>
        <v>1830.8319999999999</v>
      </c>
      <c r="Y36" s="34">
        <f t="shared" si="2"/>
        <v>1805.9820000000002</v>
      </c>
    </row>
    <row r="37" spans="19:25" x14ac:dyDescent="0.25">
      <c r="S37" s="159"/>
      <c r="T37" s="159"/>
      <c r="U37" s="28" t="s">
        <v>285</v>
      </c>
      <c r="V37" s="34">
        <f t="shared" si="2"/>
        <v>1625.8330000000001</v>
      </c>
      <c r="W37" s="34">
        <f t="shared" si="2"/>
        <v>1573.3330000000001</v>
      </c>
      <c r="X37" s="34">
        <f t="shared" si="2"/>
        <v>1621.9449999999999</v>
      </c>
      <c r="Y37" s="34">
        <f t="shared" si="2"/>
        <v>1704.1659999999999</v>
      </c>
    </row>
    <row r="38" spans="19:25" x14ac:dyDescent="0.25">
      <c r="S38" s="159"/>
      <c r="T38" s="159"/>
      <c r="U38" s="28" t="s">
        <v>287</v>
      </c>
      <c r="V38" s="34">
        <f t="shared" si="2"/>
        <v>5917.634</v>
      </c>
      <c r="W38" s="34">
        <f t="shared" si="2"/>
        <v>6024.7840000000006</v>
      </c>
      <c r="X38" s="34">
        <f t="shared" si="2"/>
        <v>6985.9620000000004</v>
      </c>
      <c r="Y38" s="34">
        <f t="shared" si="2"/>
        <v>5941.5519999999997</v>
      </c>
    </row>
    <row r="39" spans="19:25" x14ac:dyDescent="0.25">
      <c r="S39" s="159"/>
      <c r="T39" s="159"/>
      <c r="U39" s="28" t="s">
        <v>288</v>
      </c>
      <c r="V39" s="34">
        <f t="shared" si="2"/>
        <v>337.77799999999996</v>
      </c>
      <c r="W39" s="34">
        <f t="shared" si="2"/>
        <v>380</v>
      </c>
      <c r="X39" s="34">
        <f t="shared" si="2"/>
        <v>388.88800000000003</v>
      </c>
      <c r="Y39" s="34">
        <f t="shared" si="2"/>
        <v>310</v>
      </c>
    </row>
  </sheetData>
  <mergeCells count="12">
    <mergeCell ref="C2:J3"/>
    <mergeCell ref="B2:B3"/>
    <mergeCell ref="B21:J22"/>
    <mergeCell ref="L9:L14"/>
    <mergeCell ref="S3:S20"/>
    <mergeCell ref="S22:S39"/>
    <mergeCell ref="T3:T8"/>
    <mergeCell ref="T34:T39"/>
    <mergeCell ref="T28:T33"/>
    <mergeCell ref="T22:T27"/>
    <mergeCell ref="T15:T20"/>
    <mergeCell ref="T9:T14"/>
  </mergeCells>
  <hyperlinks>
    <hyperlink ref="A1" location="Obsah!A1" display="Obsah" xr:uid="{00000000-0004-0000-1500-00000000000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32"/>
  <sheetViews>
    <sheetView zoomScale="70" zoomScaleNormal="70" workbookViewId="0">
      <selection activeCell="K21" sqref="K21"/>
    </sheetView>
  </sheetViews>
  <sheetFormatPr defaultRowHeight="13.5" x14ac:dyDescent="0.25"/>
  <cols>
    <col min="1" max="11" width="8.6640625" style="8"/>
    <col min="12" max="12" width="8.6640625" style="18"/>
    <col min="13" max="13" width="11.25" style="18" customWidth="1"/>
    <col min="14" max="14" width="8.6640625" style="18"/>
    <col min="15" max="15" width="9.4140625" style="18" customWidth="1"/>
    <col min="16" max="16" width="8.6640625" style="18"/>
    <col min="17" max="17" width="11.9140625" style="18" customWidth="1"/>
    <col min="18" max="18" width="12.58203125" style="18" customWidth="1"/>
    <col min="19" max="19" width="17.83203125" style="18" customWidth="1"/>
    <col min="20" max="20" width="17.9140625" style="18" customWidth="1"/>
    <col min="21" max="21" width="8.6640625" style="8"/>
    <col min="22" max="22" width="10.75" style="8" bestFit="1" customWidth="1"/>
    <col min="23" max="23" width="27.4140625" style="8" customWidth="1"/>
    <col min="24" max="24" width="14" style="8" bestFit="1" customWidth="1"/>
    <col min="25" max="25" width="9.1640625" style="8" customWidth="1"/>
    <col min="26" max="16384" width="8.6640625" style="8"/>
  </cols>
  <sheetData>
    <row r="1" spans="1:19" x14ac:dyDescent="0.25">
      <c r="A1" s="10" t="s">
        <v>86</v>
      </c>
    </row>
    <row r="2" spans="1:19" ht="14" customHeight="1" x14ac:dyDescent="0.25">
      <c r="B2" s="156" t="s">
        <v>66</v>
      </c>
      <c r="C2" s="155" t="s">
        <v>19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  <c r="R2" s="160">
        <v>2020</v>
      </c>
      <c r="S2" s="160"/>
    </row>
    <row r="3" spans="1:19" x14ac:dyDescent="0.25">
      <c r="B3" s="156"/>
      <c r="C3" s="155"/>
      <c r="D3" s="155"/>
      <c r="E3" s="155"/>
      <c r="F3" s="155"/>
      <c r="G3" s="155"/>
      <c r="H3" s="155"/>
      <c r="I3" s="155"/>
      <c r="J3" s="155"/>
      <c r="R3" s="154" t="s">
        <v>477</v>
      </c>
      <c r="S3" s="154" t="s">
        <v>478</v>
      </c>
    </row>
    <row r="4" spans="1:19" x14ac:dyDescent="0.25">
      <c r="N4" s="168">
        <v>2020</v>
      </c>
      <c r="O4" s="168" t="s">
        <v>476</v>
      </c>
      <c r="R4" s="154"/>
      <c r="S4" s="154"/>
    </row>
    <row r="5" spans="1:19" x14ac:dyDescent="0.25">
      <c r="N5" s="168"/>
      <c r="O5" s="168"/>
      <c r="R5" s="154"/>
      <c r="S5" s="154"/>
    </row>
    <row r="6" spans="1:19" x14ac:dyDescent="0.25">
      <c r="L6" s="159" t="s">
        <v>475</v>
      </c>
      <c r="M6" s="28" t="s">
        <v>312</v>
      </c>
      <c r="N6" s="45">
        <v>0.13591622835643258</v>
      </c>
      <c r="O6" s="45">
        <v>4.3756855972943771E-2</v>
      </c>
      <c r="Q6" s="28" t="s">
        <v>286</v>
      </c>
      <c r="R6" s="66">
        <v>1211534000</v>
      </c>
      <c r="S6" s="67">
        <v>28534900000</v>
      </c>
    </row>
    <row r="7" spans="1:19" x14ac:dyDescent="0.25">
      <c r="L7" s="159"/>
      <c r="M7" s="28" t="s">
        <v>302</v>
      </c>
      <c r="N7" s="45">
        <v>7.810823229633343E-2</v>
      </c>
      <c r="O7" s="45">
        <v>4.3756855972943771E-2</v>
      </c>
      <c r="Q7" s="28" t="s">
        <v>314</v>
      </c>
      <c r="R7" s="66">
        <v>2881897000</v>
      </c>
      <c r="S7" s="67">
        <v>40395600000.000008</v>
      </c>
    </row>
    <row r="8" spans="1:19" x14ac:dyDescent="0.25">
      <c r="L8" s="159"/>
      <c r="M8" s="28" t="s">
        <v>314</v>
      </c>
      <c r="N8" s="45">
        <v>7.1341854063313809E-2</v>
      </c>
      <c r="O8" s="45">
        <v>4.3756855972943771E-2</v>
      </c>
      <c r="Q8" s="28" t="s">
        <v>302</v>
      </c>
      <c r="R8" s="66">
        <v>747941000</v>
      </c>
      <c r="S8" s="67">
        <v>9575700000</v>
      </c>
    </row>
    <row r="9" spans="1:19" x14ac:dyDescent="0.25">
      <c r="L9" s="159"/>
      <c r="M9" s="28" t="s">
        <v>305</v>
      </c>
      <c r="N9" s="45">
        <v>7.0143939342050293E-2</v>
      </c>
      <c r="O9" s="45">
        <v>4.3756855972943771E-2</v>
      </c>
      <c r="Q9" s="28" t="s">
        <v>303</v>
      </c>
      <c r="R9" s="66">
        <v>286379000</v>
      </c>
      <c r="S9" s="67">
        <v>9291300000</v>
      </c>
    </row>
    <row r="10" spans="1:19" x14ac:dyDescent="0.25">
      <c r="L10" s="159"/>
      <c r="M10" s="28" t="s">
        <v>311</v>
      </c>
      <c r="N10" s="45">
        <v>6.9704851988088984E-2</v>
      </c>
      <c r="O10" s="45">
        <v>4.3756855972943771E-2</v>
      </c>
      <c r="Q10" s="28" t="s">
        <v>312</v>
      </c>
      <c r="R10" s="66">
        <v>354021000</v>
      </c>
      <c r="S10" s="67">
        <v>2604700000</v>
      </c>
    </row>
    <row r="11" spans="1:19" x14ac:dyDescent="0.25">
      <c r="L11" s="159"/>
      <c r="M11" s="28" t="s">
        <v>304</v>
      </c>
      <c r="N11" s="45">
        <v>6.2944592440287453E-2</v>
      </c>
      <c r="O11" s="45">
        <v>4.3756855972943771E-2</v>
      </c>
      <c r="Q11" s="28" t="s">
        <v>284</v>
      </c>
      <c r="R11" s="66">
        <v>972445000</v>
      </c>
      <c r="S11" s="67">
        <v>24773900000</v>
      </c>
    </row>
    <row r="12" spans="1:19" x14ac:dyDescent="0.25">
      <c r="L12" s="159"/>
      <c r="M12" s="28" t="s">
        <v>315</v>
      </c>
      <c r="N12" s="45">
        <v>5.7833721442507389E-2</v>
      </c>
      <c r="O12" s="45">
        <v>4.3756855972943771E-2</v>
      </c>
      <c r="Q12" s="28" t="s">
        <v>315</v>
      </c>
      <c r="R12" s="66">
        <v>1286488000</v>
      </c>
      <c r="S12" s="67">
        <v>22244600000</v>
      </c>
    </row>
    <row r="13" spans="1:19" x14ac:dyDescent="0.25">
      <c r="L13" s="159"/>
      <c r="M13" s="28" t="s">
        <v>299</v>
      </c>
      <c r="N13" s="45">
        <v>5.6951592883740174E-2</v>
      </c>
      <c r="O13" s="45">
        <v>4.3756855972943771E-2</v>
      </c>
      <c r="Q13" s="28" t="s">
        <v>300</v>
      </c>
      <c r="R13" s="66">
        <v>166513000</v>
      </c>
      <c r="S13" s="67">
        <v>3866000000</v>
      </c>
    </row>
    <row r="14" spans="1:19" x14ac:dyDescent="0.25">
      <c r="L14" s="159"/>
      <c r="M14" s="28" t="s">
        <v>287</v>
      </c>
      <c r="N14" s="45">
        <v>5.5132170657361104E-2</v>
      </c>
      <c r="O14" s="45">
        <v>4.3756855972943771E-2</v>
      </c>
      <c r="Q14" s="28" t="s">
        <v>310</v>
      </c>
      <c r="R14" s="66">
        <v>641258000</v>
      </c>
      <c r="S14" s="67">
        <v>20814000000</v>
      </c>
    </row>
    <row r="15" spans="1:19" x14ac:dyDescent="0.25">
      <c r="L15" s="159"/>
      <c r="M15" s="28" t="s">
        <v>285</v>
      </c>
      <c r="N15" s="45">
        <v>5.0682226714526504E-2</v>
      </c>
      <c r="O15" s="45">
        <v>4.3756855972943771E-2</v>
      </c>
      <c r="Q15" s="28" t="s">
        <v>309</v>
      </c>
      <c r="R15" s="66">
        <v>8713000000</v>
      </c>
      <c r="S15" s="67">
        <v>229167000000</v>
      </c>
    </row>
    <row r="16" spans="1:19" x14ac:dyDescent="0.25">
      <c r="L16" s="159"/>
      <c r="M16" s="28" t="s">
        <v>317</v>
      </c>
      <c r="N16" s="45">
        <v>5.0681523150151453E-2</v>
      </c>
      <c r="O16" s="45">
        <v>4.3756855972943771E-2</v>
      </c>
      <c r="Q16" s="28" t="s">
        <v>316</v>
      </c>
      <c r="R16" s="66">
        <v>10922321000</v>
      </c>
      <c r="S16" s="67">
        <v>253602000000</v>
      </c>
    </row>
    <row r="17" spans="2:19" x14ac:dyDescent="0.25">
      <c r="L17" s="159"/>
      <c r="M17" s="28" t="s">
        <v>319</v>
      </c>
      <c r="N17" s="45">
        <v>4.9796096008314659E-2</v>
      </c>
      <c r="O17" s="45">
        <v>4.3756855972943771E-2</v>
      </c>
      <c r="Q17" s="28" t="s">
        <v>305</v>
      </c>
      <c r="R17" s="66">
        <v>2048189000</v>
      </c>
      <c r="S17" s="67">
        <v>29199800000</v>
      </c>
    </row>
    <row r="18" spans="2:19" x14ac:dyDescent="0.25">
      <c r="L18" s="159"/>
      <c r="M18" s="28" t="s">
        <v>301</v>
      </c>
      <c r="N18" s="45">
        <v>4.7357771369874881E-2</v>
      </c>
      <c r="O18" s="45">
        <v>4.3756855972943771E-2</v>
      </c>
      <c r="Q18" s="28" t="s">
        <v>285</v>
      </c>
      <c r="R18" s="66">
        <v>905068000</v>
      </c>
      <c r="S18" s="67">
        <v>17857700000</v>
      </c>
    </row>
    <row r="19" spans="2:19" x14ac:dyDescent="0.25">
      <c r="L19" s="159"/>
      <c r="M19" s="28" t="s">
        <v>288</v>
      </c>
      <c r="N19" s="45">
        <v>4.4484950400345578E-2</v>
      </c>
      <c r="O19" s="45">
        <v>4.3756855972943771E-2</v>
      </c>
      <c r="Q19" s="28" t="s">
        <v>319</v>
      </c>
      <c r="R19" s="66">
        <v>766586000</v>
      </c>
      <c r="S19" s="67">
        <v>15394500000</v>
      </c>
    </row>
    <row r="20" spans="2:19" x14ac:dyDescent="0.25">
      <c r="L20" s="159"/>
      <c r="M20" s="28" t="s">
        <v>300</v>
      </c>
      <c r="N20" s="45">
        <v>4.3071132953957578E-2</v>
      </c>
      <c r="O20" s="45">
        <v>4.3756855972943771E-2</v>
      </c>
      <c r="Q20" s="28" t="s">
        <v>307</v>
      </c>
      <c r="R20" s="66">
        <v>8092591000</v>
      </c>
      <c r="S20" s="67">
        <v>203386800000</v>
      </c>
    </row>
    <row r="21" spans="2:19" x14ac:dyDescent="0.25">
      <c r="B21" s="157" t="s">
        <v>259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316</v>
      </c>
      <c r="N21" s="45">
        <v>4.3068749457811847E-2</v>
      </c>
      <c r="O21" s="45">
        <v>4.3756855972943771E-2</v>
      </c>
      <c r="Q21" s="28" t="s">
        <v>299</v>
      </c>
      <c r="R21" s="66">
        <v>275304000</v>
      </c>
      <c r="S21" s="67">
        <v>4834000000</v>
      </c>
    </row>
    <row r="22" spans="2:19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28" t="s">
        <v>286</v>
      </c>
      <c r="N22" s="45">
        <v>4.2457972517864088E-2</v>
      </c>
      <c r="O22" s="45">
        <v>4.3756855972943771E-2</v>
      </c>
      <c r="Q22" s="28" t="s">
        <v>301</v>
      </c>
      <c r="R22" s="66">
        <v>382665000</v>
      </c>
      <c r="S22" s="67">
        <v>8080300000</v>
      </c>
    </row>
    <row r="23" spans="2:19" x14ac:dyDescent="0.25">
      <c r="L23" s="159"/>
      <c r="M23" s="28" t="s">
        <v>307</v>
      </c>
      <c r="N23" s="45">
        <v>3.9789165275229264E-2</v>
      </c>
      <c r="O23" s="45">
        <v>4.3756855972943771E-2</v>
      </c>
      <c r="Q23" s="28" t="s">
        <v>318</v>
      </c>
      <c r="R23" s="66">
        <v>92580000</v>
      </c>
      <c r="S23" s="67">
        <v>3947100000</v>
      </c>
    </row>
    <row r="24" spans="2:19" x14ac:dyDescent="0.25">
      <c r="L24" s="159"/>
      <c r="M24" s="28" t="s">
        <v>284</v>
      </c>
      <c r="N24" s="45">
        <v>3.925280234440278E-2</v>
      </c>
      <c r="O24" s="45">
        <v>4.3756855972943771E-2</v>
      </c>
      <c r="Q24" s="28" t="s">
        <v>311</v>
      </c>
      <c r="R24" s="66">
        <v>79589000</v>
      </c>
      <c r="S24" s="67">
        <v>1141800000</v>
      </c>
    </row>
    <row r="25" spans="2:19" x14ac:dyDescent="0.25">
      <c r="L25" s="159"/>
      <c r="M25" s="28" t="s">
        <v>309</v>
      </c>
      <c r="N25" s="45">
        <v>3.8020308334096968E-2</v>
      </c>
      <c r="O25" s="45">
        <v>4.3756855972943771E-2</v>
      </c>
      <c r="Q25" s="28" t="s">
        <v>317</v>
      </c>
      <c r="R25" s="66">
        <v>2811000000</v>
      </c>
      <c r="S25" s="67">
        <v>55464000000</v>
      </c>
    </row>
    <row r="26" spans="2:19" x14ac:dyDescent="0.25">
      <c r="L26" s="159"/>
      <c r="M26" s="28" t="s">
        <v>313</v>
      </c>
      <c r="N26" s="45">
        <v>3.3262644714552252E-2</v>
      </c>
      <c r="O26" s="45">
        <v>4.3756855972943771E-2</v>
      </c>
      <c r="Q26" s="28" t="s">
        <v>287</v>
      </c>
      <c r="R26" s="66">
        <v>4246787000</v>
      </c>
      <c r="S26" s="67">
        <v>77029200000</v>
      </c>
    </row>
    <row r="27" spans="2:19" x14ac:dyDescent="0.25">
      <c r="L27" s="159"/>
      <c r="M27" s="28" t="s">
        <v>303</v>
      </c>
      <c r="N27" s="45">
        <v>3.0822274600970798E-2</v>
      </c>
      <c r="O27" s="45">
        <v>4.3756855972943771E-2</v>
      </c>
      <c r="Q27" s="28" t="s">
        <v>304</v>
      </c>
      <c r="R27" s="66">
        <v>1812307000</v>
      </c>
      <c r="S27" s="67">
        <v>28792100000</v>
      </c>
    </row>
    <row r="28" spans="2:19" x14ac:dyDescent="0.25">
      <c r="L28" s="159"/>
      <c r="M28" s="28" t="s">
        <v>310</v>
      </c>
      <c r="N28" s="45">
        <v>3.0808974728548093E-2</v>
      </c>
      <c r="O28" s="45">
        <v>4.3756855972943771E-2</v>
      </c>
      <c r="Q28" s="28" t="s">
        <v>288</v>
      </c>
      <c r="R28" s="66">
        <v>576694000</v>
      </c>
      <c r="S28" s="67">
        <v>12963800000</v>
      </c>
    </row>
    <row r="29" spans="2:19" x14ac:dyDescent="0.25">
      <c r="L29" s="159"/>
      <c r="M29" s="28" t="s">
        <v>306</v>
      </c>
      <c r="N29" s="45">
        <v>2.8883836961332635E-2</v>
      </c>
      <c r="O29" s="45">
        <v>4.3756855972943771E-2</v>
      </c>
      <c r="Q29" s="28" t="s">
        <v>306</v>
      </c>
      <c r="R29" s="66">
        <v>143570000</v>
      </c>
      <c r="S29" s="67">
        <v>4970600000</v>
      </c>
    </row>
    <row r="30" spans="2:19" x14ac:dyDescent="0.25">
      <c r="L30" s="159"/>
      <c r="M30" s="28" t="s">
        <v>308</v>
      </c>
      <c r="N30" s="45">
        <v>2.6665974792726099E-2</v>
      </c>
      <c r="O30" s="45">
        <v>4.3756855972943771E-2</v>
      </c>
      <c r="Q30" s="28" t="s">
        <v>313</v>
      </c>
      <c r="R30" s="66">
        <v>4260845000</v>
      </c>
      <c r="S30" s="67">
        <v>128097000000</v>
      </c>
    </row>
    <row r="31" spans="2:19" x14ac:dyDescent="0.25">
      <c r="L31" s="159"/>
      <c r="M31" s="28" t="s">
        <v>318</v>
      </c>
      <c r="N31" s="45">
        <v>2.3455194953256819E-2</v>
      </c>
      <c r="O31" s="45">
        <v>4.3756855972943771E-2</v>
      </c>
      <c r="Q31" s="28" t="s">
        <v>308</v>
      </c>
      <c r="R31" s="66">
        <v>925000000</v>
      </c>
      <c r="S31" s="67">
        <v>34688400000</v>
      </c>
    </row>
    <row r="32" spans="2:19" x14ac:dyDescent="0.25">
      <c r="Q32" s="28" t="s">
        <v>321</v>
      </c>
      <c r="R32" s="66">
        <v>55602572000</v>
      </c>
      <c r="S32" s="68">
        <v>1270716800000.0002</v>
      </c>
    </row>
  </sheetData>
  <mergeCells count="9">
    <mergeCell ref="R2:S2"/>
    <mergeCell ref="C2:J3"/>
    <mergeCell ref="B2:B3"/>
    <mergeCell ref="B21:J22"/>
    <mergeCell ref="N4:N5"/>
    <mergeCell ref="O4:O5"/>
    <mergeCell ref="L6:L31"/>
    <mergeCell ref="R3:R5"/>
    <mergeCell ref="S3:S5"/>
  </mergeCells>
  <hyperlinks>
    <hyperlink ref="A1" location="Obsah!A1" display="Obsah" xr:uid="{00000000-0004-0000-1600-000000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63"/>
  <sheetViews>
    <sheetView zoomScale="74" zoomScaleNormal="74" workbookViewId="0">
      <selection activeCell="P33" sqref="P33"/>
    </sheetView>
  </sheetViews>
  <sheetFormatPr defaultRowHeight="13.5" x14ac:dyDescent="0.25"/>
  <cols>
    <col min="1" max="11" width="8.6640625" style="8"/>
    <col min="12" max="12" width="8.6640625" style="18"/>
    <col min="13" max="13" width="10.58203125" style="18" customWidth="1"/>
    <col min="14" max="19" width="8.6640625" style="18"/>
    <col min="20" max="20" width="10.75" style="18" customWidth="1"/>
    <col min="21" max="23" width="8.6640625" style="18"/>
    <col min="24" max="25" width="8.6640625" style="8"/>
    <col min="26" max="29" width="8.6640625" style="18"/>
    <col min="30" max="16384" width="8.6640625" style="8"/>
  </cols>
  <sheetData>
    <row r="1" spans="1:26" x14ac:dyDescent="0.25">
      <c r="A1" s="10" t="s">
        <v>86</v>
      </c>
    </row>
    <row r="2" spans="1:26" ht="14" customHeight="1" x14ac:dyDescent="0.25">
      <c r="B2" s="156" t="s">
        <v>67</v>
      </c>
      <c r="C2" s="155" t="s">
        <v>568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26" x14ac:dyDescent="0.25">
      <c r="B3" s="156"/>
      <c r="C3" s="155"/>
      <c r="D3" s="155"/>
      <c r="E3" s="155"/>
      <c r="F3" s="155"/>
      <c r="G3" s="155"/>
      <c r="H3" s="155"/>
      <c r="I3" s="155"/>
      <c r="J3" s="155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5" spans="1:26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6" spans="1:26" x14ac:dyDescent="0.25">
      <c r="N6" s="154" t="s">
        <v>479</v>
      </c>
      <c r="O6" s="154"/>
      <c r="P6" s="154" t="s">
        <v>480</v>
      </c>
      <c r="Q6" s="154"/>
      <c r="U6" s="154" t="s">
        <v>462</v>
      </c>
      <c r="V6" s="154"/>
      <c r="W6" s="154" t="s">
        <v>481</v>
      </c>
      <c r="X6" s="154"/>
      <c r="Y6" s="154" t="s">
        <v>482</v>
      </c>
      <c r="Z6" s="154"/>
    </row>
    <row r="7" spans="1:26" x14ac:dyDescent="0.25">
      <c r="N7" s="154"/>
      <c r="O7" s="154"/>
      <c r="P7" s="154"/>
      <c r="Q7" s="154"/>
      <c r="U7" s="154"/>
      <c r="V7" s="154"/>
      <c r="W7" s="154"/>
      <c r="X7" s="154"/>
      <c r="Y7" s="154"/>
      <c r="Z7" s="154"/>
    </row>
    <row r="8" spans="1:26" x14ac:dyDescent="0.25">
      <c r="L8" s="8"/>
      <c r="N8" s="154"/>
      <c r="O8" s="154"/>
      <c r="P8" s="154"/>
      <c r="Q8" s="154"/>
      <c r="U8" s="154"/>
      <c r="V8" s="154"/>
      <c r="W8" s="154"/>
      <c r="X8" s="154"/>
      <c r="Y8" s="154"/>
      <c r="Z8" s="154"/>
    </row>
    <row r="9" spans="1:26" x14ac:dyDescent="0.25">
      <c r="L9" s="8"/>
      <c r="N9" s="21">
        <v>2021</v>
      </c>
      <c r="O9" s="21">
        <v>2022</v>
      </c>
      <c r="P9" s="21">
        <v>2021</v>
      </c>
      <c r="Q9" s="21">
        <v>2022</v>
      </c>
      <c r="S9" s="8"/>
      <c r="U9" s="21">
        <v>2021</v>
      </c>
      <c r="V9" s="21">
        <v>2022</v>
      </c>
      <c r="W9" s="21">
        <v>2021</v>
      </c>
      <c r="X9" s="21">
        <v>2022</v>
      </c>
      <c r="Y9" s="21">
        <v>2021</v>
      </c>
      <c r="Z9" s="21">
        <v>2022</v>
      </c>
    </row>
    <row r="10" spans="1:26" x14ac:dyDescent="0.25">
      <c r="L10" s="159" t="s">
        <v>131</v>
      </c>
      <c r="M10" s="28" t="s">
        <v>303</v>
      </c>
      <c r="N10" s="26">
        <v>0.54134223210975163</v>
      </c>
      <c r="O10" s="26">
        <v>0.54204801513339085</v>
      </c>
      <c r="P10" s="26">
        <v>0.56065662183570975</v>
      </c>
      <c r="Q10" s="26">
        <v>0.5288341168943167</v>
      </c>
      <c r="S10" s="159" t="s">
        <v>131</v>
      </c>
      <c r="T10" s="28" t="s">
        <v>314</v>
      </c>
      <c r="U10" s="24">
        <v>3179.1</v>
      </c>
      <c r="V10" s="24">
        <v>3771.9</v>
      </c>
      <c r="W10" s="24">
        <v>1934</v>
      </c>
      <c r="X10" s="24">
        <v>2309.6999999999998</v>
      </c>
      <c r="Y10" s="24">
        <v>11931.7</v>
      </c>
      <c r="Z10" s="24">
        <v>13909.6</v>
      </c>
    </row>
    <row r="11" spans="1:26" x14ac:dyDescent="0.25">
      <c r="L11" s="159"/>
      <c r="M11" s="28" t="s">
        <v>307</v>
      </c>
      <c r="N11" s="26">
        <v>0.51540813687557363</v>
      </c>
      <c r="O11" s="26">
        <v>0.49607810461835505</v>
      </c>
      <c r="P11" s="26">
        <v>0.28427678696693559</v>
      </c>
      <c r="Q11" s="26">
        <v>0.28866586600621758</v>
      </c>
      <c r="S11" s="159"/>
      <c r="T11" s="28" t="s">
        <v>302</v>
      </c>
      <c r="U11" s="24">
        <v>2797.7</v>
      </c>
      <c r="V11" s="24">
        <v>2808.3</v>
      </c>
      <c r="W11" s="24">
        <v>2871.4</v>
      </c>
      <c r="X11" s="24">
        <v>2753.5</v>
      </c>
      <c r="Y11" s="24">
        <v>5832.9</v>
      </c>
      <c r="Z11" s="24">
        <v>7577</v>
      </c>
    </row>
    <row r="12" spans="1:26" x14ac:dyDescent="0.25">
      <c r="L12" s="159"/>
      <c r="M12" s="28" t="s">
        <v>298</v>
      </c>
      <c r="N12" s="26">
        <v>0.51795946578671592</v>
      </c>
      <c r="O12" s="26">
        <v>0.48306831403401851</v>
      </c>
      <c r="P12" s="26">
        <v>0.51918017435508679</v>
      </c>
      <c r="Q12" s="26">
        <v>0.45295584242894343</v>
      </c>
      <c r="S12" s="159"/>
      <c r="T12" s="28" t="s">
        <v>284</v>
      </c>
      <c r="U12" s="24">
        <v>3617.8</v>
      </c>
      <c r="V12" s="24">
        <v>4661.8</v>
      </c>
      <c r="W12" s="24">
        <v>1967</v>
      </c>
      <c r="X12" s="24">
        <v>2626.1</v>
      </c>
      <c r="Y12" s="24">
        <v>9867.2999999999993</v>
      </c>
      <c r="Z12" s="24">
        <v>12612.5</v>
      </c>
    </row>
    <row r="13" spans="1:26" x14ac:dyDescent="0.25">
      <c r="L13" s="159"/>
      <c r="M13" s="28" t="s">
        <v>316</v>
      </c>
      <c r="N13" s="26">
        <v>0.42659195109526238</v>
      </c>
      <c r="O13" s="26">
        <v>0.46752718638909657</v>
      </c>
      <c r="P13" s="26">
        <v>0.20584139921888267</v>
      </c>
      <c r="Q13" s="26">
        <v>0.27515642831844478</v>
      </c>
      <c r="S13" s="159"/>
      <c r="T13" s="28" t="s">
        <v>315</v>
      </c>
      <c r="U13" s="24">
        <v>2987</v>
      </c>
      <c r="V13" s="24">
        <v>2672.2</v>
      </c>
      <c r="W13" s="24">
        <v>509.6</v>
      </c>
      <c r="X13" s="24">
        <v>-387.6</v>
      </c>
      <c r="Y13" s="24">
        <v>10812</v>
      </c>
      <c r="Z13" s="24">
        <v>12918.3</v>
      </c>
    </row>
    <row r="14" spans="1:26" x14ac:dyDescent="0.25">
      <c r="L14" s="159"/>
      <c r="M14" s="28" t="s">
        <v>313</v>
      </c>
      <c r="N14" s="26">
        <v>0.52483862381047452</v>
      </c>
      <c r="O14" s="26">
        <v>0.45461729160210723</v>
      </c>
      <c r="P14" s="26">
        <v>0.4375790244227058</v>
      </c>
      <c r="Q14" s="26">
        <v>0.36623799194298112</v>
      </c>
      <c r="S14" s="159"/>
      <c r="T14" s="28" t="s">
        <v>316</v>
      </c>
      <c r="U14" s="24">
        <v>25122</v>
      </c>
      <c r="V14" s="24">
        <v>35641</v>
      </c>
      <c r="W14" s="24">
        <v>12122</v>
      </c>
      <c r="X14" s="24">
        <v>20976</v>
      </c>
      <c r="Y14" s="24">
        <v>58890</v>
      </c>
      <c r="Z14" s="24">
        <v>76233</v>
      </c>
    </row>
    <row r="15" spans="1:26" x14ac:dyDescent="0.25">
      <c r="L15" s="159"/>
      <c r="M15" s="28" t="s">
        <v>305</v>
      </c>
      <c r="N15" s="26">
        <v>0.45363426142933033</v>
      </c>
      <c r="O15" s="26">
        <v>0.44515775917578881</v>
      </c>
      <c r="P15" s="26">
        <v>0.46928220993093966</v>
      </c>
      <c r="Q15" s="26">
        <v>0.44994204764971024</v>
      </c>
      <c r="S15" s="159"/>
      <c r="T15" s="28" t="s">
        <v>300</v>
      </c>
      <c r="U15" s="24">
        <v>269.60000000000002</v>
      </c>
      <c r="V15" s="24">
        <v>469.1</v>
      </c>
      <c r="W15" s="24">
        <v>178</v>
      </c>
      <c r="X15" s="24">
        <v>329.4</v>
      </c>
      <c r="Y15" s="24">
        <v>1131.7</v>
      </c>
      <c r="Z15" s="24">
        <v>1640.2</v>
      </c>
    </row>
    <row r="16" spans="1:26" x14ac:dyDescent="0.25">
      <c r="L16" s="159"/>
      <c r="M16" s="28" t="s">
        <v>286</v>
      </c>
      <c r="N16" s="26">
        <v>0.42820119470980639</v>
      </c>
      <c r="O16" s="26">
        <v>0.42661702147817598</v>
      </c>
      <c r="P16" s="26">
        <v>0.28913604351161004</v>
      </c>
      <c r="Q16" s="26">
        <v>0.29999336800917109</v>
      </c>
      <c r="S16" s="159"/>
      <c r="T16" s="28" t="s">
        <v>319</v>
      </c>
      <c r="U16" s="24">
        <v>4119.6000000000004</v>
      </c>
      <c r="V16" s="24">
        <v>5430</v>
      </c>
      <c r="W16" s="24">
        <v>3640</v>
      </c>
      <c r="X16" s="24">
        <v>4695.2</v>
      </c>
      <c r="Y16" s="24">
        <v>10310.299999999999</v>
      </c>
      <c r="Z16" s="24">
        <v>13306.3</v>
      </c>
    </row>
    <row r="17" spans="2:26" x14ac:dyDescent="0.25">
      <c r="L17" s="159"/>
      <c r="M17" s="28" t="s">
        <v>309</v>
      </c>
      <c r="N17" s="26">
        <v>0.38255635185870907</v>
      </c>
      <c r="O17" s="26">
        <v>0.4089548517054194</v>
      </c>
      <c r="P17" s="26">
        <v>0.23284016180213454</v>
      </c>
      <c r="Q17" s="26">
        <v>0.26653185783902622</v>
      </c>
      <c r="S17" s="159"/>
      <c r="T17" s="28" t="s">
        <v>305</v>
      </c>
      <c r="U17" s="24">
        <v>5806.7</v>
      </c>
      <c r="V17" s="24">
        <v>6913.3</v>
      </c>
      <c r="W17" s="24">
        <v>6007</v>
      </c>
      <c r="X17" s="24">
        <v>6987.6</v>
      </c>
      <c r="Y17" s="24">
        <v>12800.4</v>
      </c>
      <c r="Z17" s="24">
        <v>15530</v>
      </c>
    </row>
    <row r="18" spans="2:26" x14ac:dyDescent="0.25">
      <c r="L18" s="159"/>
      <c r="M18" s="28" t="s">
        <v>319</v>
      </c>
      <c r="N18" s="26">
        <v>0.39956160344509867</v>
      </c>
      <c r="O18" s="26">
        <v>0.40807737688162754</v>
      </c>
      <c r="P18" s="26">
        <v>0.35304501323918802</v>
      </c>
      <c r="Q18" s="26">
        <v>0.35285541435259993</v>
      </c>
      <c r="S18" s="159"/>
      <c r="T18" s="28" t="s">
        <v>313</v>
      </c>
      <c r="U18" s="24">
        <v>31547</v>
      </c>
      <c r="V18" s="24">
        <v>29341</v>
      </c>
      <c r="W18" s="24">
        <v>26302</v>
      </c>
      <c r="X18" s="24">
        <v>23637</v>
      </c>
      <c r="Y18" s="24">
        <v>60108</v>
      </c>
      <c r="Z18" s="24">
        <v>64540</v>
      </c>
    </row>
    <row r="19" spans="2:26" x14ac:dyDescent="0.25">
      <c r="L19" s="159"/>
      <c r="M19" s="28" t="s">
        <v>285</v>
      </c>
      <c r="N19" s="26">
        <v>0.44829053012176318</v>
      </c>
      <c r="O19" s="26">
        <v>0.39278574601764293</v>
      </c>
      <c r="P19" s="26">
        <v>0.35617943673454916</v>
      </c>
      <c r="Q19" s="26">
        <v>0.28976803960144698</v>
      </c>
      <c r="S19" s="159"/>
      <c r="T19" s="28" t="s">
        <v>309</v>
      </c>
      <c r="U19" s="24">
        <v>32646.9</v>
      </c>
      <c r="V19" s="24">
        <v>41984.9</v>
      </c>
      <c r="W19" s="24">
        <v>19870.3</v>
      </c>
      <c r="X19" s="24">
        <v>27363.200000000001</v>
      </c>
      <c r="Y19" s="24">
        <v>85338.8</v>
      </c>
      <c r="Z19" s="24">
        <v>102663.9</v>
      </c>
    </row>
    <row r="20" spans="2:26" x14ac:dyDescent="0.25">
      <c r="L20" s="159"/>
      <c r="M20" s="28" t="s">
        <v>301</v>
      </c>
      <c r="N20" s="26">
        <v>0.41793908385962114</v>
      </c>
      <c r="O20" s="26">
        <v>0.38769040294139712</v>
      </c>
      <c r="P20" s="26">
        <v>0.29226956591254299</v>
      </c>
      <c r="Q20" s="26">
        <v>0.27663765288512043</v>
      </c>
      <c r="S20" s="159"/>
      <c r="T20" s="28" t="s">
        <v>303</v>
      </c>
      <c r="U20" s="24">
        <v>1606</v>
      </c>
      <c r="V20" s="24">
        <v>1948.5</v>
      </c>
      <c r="W20" s="24">
        <v>1663.3</v>
      </c>
      <c r="X20" s="24">
        <v>1901</v>
      </c>
      <c r="Y20" s="24">
        <v>2966.7</v>
      </c>
      <c r="Z20" s="24">
        <v>3594.7</v>
      </c>
    </row>
    <row r="21" spans="2:26" x14ac:dyDescent="0.25">
      <c r="L21" s="159"/>
      <c r="M21" s="28" t="s">
        <v>311</v>
      </c>
      <c r="N21" s="26">
        <v>0.3959627329192546</v>
      </c>
      <c r="O21" s="26">
        <v>0.37446808510638296</v>
      </c>
      <c r="P21" s="26">
        <v>0.45341614906832295</v>
      </c>
      <c r="Q21" s="26">
        <v>0.42553191489361702</v>
      </c>
      <c r="S21" s="159"/>
      <c r="T21" s="28" t="s">
        <v>307</v>
      </c>
      <c r="U21" s="24">
        <v>30491.7</v>
      </c>
      <c r="V21" s="24">
        <v>34531.599999999999</v>
      </c>
      <c r="W21" s="24">
        <v>16817.900000000001</v>
      </c>
      <c r="X21" s="24">
        <v>20093.8</v>
      </c>
      <c r="Y21" s="24">
        <v>59160.3</v>
      </c>
      <c r="Z21" s="24">
        <v>69609.2</v>
      </c>
    </row>
    <row r="22" spans="2:26" x14ac:dyDescent="0.25">
      <c r="L22" s="159"/>
      <c r="M22" s="28" t="s">
        <v>302</v>
      </c>
      <c r="N22" s="26">
        <v>0.47964134478561266</v>
      </c>
      <c r="O22" s="26">
        <v>0.37063481589019404</v>
      </c>
      <c r="P22" s="26">
        <v>0.49227656911656298</v>
      </c>
      <c r="Q22" s="26">
        <v>0.36340240200607099</v>
      </c>
      <c r="S22" s="159"/>
      <c r="T22" s="28" t="s">
        <v>312</v>
      </c>
      <c r="U22" s="24">
        <v>329.3</v>
      </c>
      <c r="V22" s="24">
        <v>283.39999999999998</v>
      </c>
      <c r="W22" s="24">
        <v>208.3</v>
      </c>
      <c r="X22" s="24">
        <v>145.5</v>
      </c>
      <c r="Y22" s="24">
        <v>761.8</v>
      </c>
      <c r="Z22" s="24">
        <v>766.3</v>
      </c>
    </row>
    <row r="23" spans="2:26" x14ac:dyDescent="0.25">
      <c r="B23" s="164" t="s">
        <v>459</v>
      </c>
      <c r="C23" s="164"/>
      <c r="D23" s="164"/>
      <c r="E23" s="164"/>
      <c r="F23" s="164"/>
      <c r="G23" s="164"/>
      <c r="H23" s="164"/>
      <c r="I23" s="164"/>
      <c r="J23" s="164"/>
      <c r="L23" s="159"/>
      <c r="M23" s="28" t="s">
        <v>312</v>
      </c>
      <c r="N23" s="26">
        <v>0.43226568653189817</v>
      </c>
      <c r="O23" s="26">
        <v>0.36982904867545346</v>
      </c>
      <c r="P23" s="26">
        <v>0.27343134681018644</v>
      </c>
      <c r="Q23" s="26">
        <v>0.189873417721519</v>
      </c>
      <c r="S23" s="159"/>
      <c r="T23" s="28" t="s">
        <v>299</v>
      </c>
      <c r="U23" s="24">
        <v>720.6</v>
      </c>
      <c r="V23" s="24">
        <v>901.6</v>
      </c>
      <c r="W23" s="24">
        <v>667.3</v>
      </c>
      <c r="X23" s="24">
        <v>669.4</v>
      </c>
      <c r="Y23" s="24">
        <v>1906.8</v>
      </c>
      <c r="Z23" s="24">
        <v>2486</v>
      </c>
    </row>
    <row r="24" spans="2:26" x14ac:dyDescent="0.25">
      <c r="L24" s="159"/>
      <c r="M24" s="28" t="s">
        <v>284</v>
      </c>
      <c r="N24" s="26">
        <v>0.36664538424898407</v>
      </c>
      <c r="O24" s="26">
        <v>0.36961744301288407</v>
      </c>
      <c r="P24" s="26">
        <v>0.19934531229414329</v>
      </c>
      <c r="Q24" s="26">
        <v>0.20821407333994052</v>
      </c>
      <c r="S24" s="159"/>
      <c r="T24" s="28" t="s">
        <v>301</v>
      </c>
      <c r="U24" s="24">
        <v>1568.4</v>
      </c>
      <c r="V24" s="24">
        <v>2066.6999999999998</v>
      </c>
      <c r="W24" s="24">
        <v>1096.8</v>
      </c>
      <c r="X24" s="24">
        <v>1474.7</v>
      </c>
      <c r="Y24" s="24">
        <v>3752.7</v>
      </c>
      <c r="Z24" s="24">
        <v>5330.8</v>
      </c>
    </row>
    <row r="25" spans="2:26" x14ac:dyDescent="0.25">
      <c r="L25" s="159"/>
      <c r="M25" s="28" t="s">
        <v>306</v>
      </c>
      <c r="N25" s="26">
        <v>0.32881701631701632</v>
      </c>
      <c r="O25" s="26">
        <v>0.36612978524743234</v>
      </c>
      <c r="P25" s="26">
        <v>0.27418414918414918</v>
      </c>
      <c r="Q25" s="26">
        <v>0.32592203548085902</v>
      </c>
      <c r="S25" s="159"/>
      <c r="T25" s="28" t="s">
        <v>285</v>
      </c>
      <c r="U25" s="24">
        <v>5058.6000000000004</v>
      </c>
      <c r="V25" s="24">
        <v>4951.3</v>
      </c>
      <c r="W25" s="24">
        <v>4019.2</v>
      </c>
      <c r="X25" s="24">
        <v>3652.7</v>
      </c>
      <c r="Y25" s="24">
        <v>11284.2</v>
      </c>
      <c r="Z25" s="24">
        <v>12605.6</v>
      </c>
    </row>
    <row r="26" spans="2:26" x14ac:dyDescent="0.25">
      <c r="L26" s="159"/>
      <c r="M26" s="28" t="s">
        <v>299</v>
      </c>
      <c r="N26" s="26">
        <v>0.37791063561988675</v>
      </c>
      <c r="O26" s="26">
        <v>0.36267095736122285</v>
      </c>
      <c r="P26" s="26">
        <v>0.34995804489196558</v>
      </c>
      <c r="Q26" s="26">
        <v>0.26926790024135155</v>
      </c>
      <c r="S26" s="159"/>
      <c r="T26" s="28" t="s">
        <v>311</v>
      </c>
      <c r="U26" s="24">
        <v>51</v>
      </c>
      <c r="V26" s="24">
        <v>52.8</v>
      </c>
      <c r="W26" s="24">
        <v>58.4</v>
      </c>
      <c r="X26" s="24">
        <v>60</v>
      </c>
      <c r="Y26" s="24">
        <v>128.80000000000001</v>
      </c>
      <c r="Z26" s="24">
        <v>141</v>
      </c>
    </row>
    <row r="27" spans="2:26" x14ac:dyDescent="0.25">
      <c r="L27" s="159"/>
      <c r="M27" s="28" t="s">
        <v>317</v>
      </c>
      <c r="N27" s="26">
        <v>0.3760505312120091</v>
      </c>
      <c r="O27" s="26">
        <v>0.35745857605911552</v>
      </c>
      <c r="P27" s="26">
        <v>0.18637348697077014</v>
      </c>
      <c r="Q27" s="26">
        <v>0.17009316136636671</v>
      </c>
      <c r="S27" s="159"/>
      <c r="T27" s="28" t="s">
        <v>317</v>
      </c>
      <c r="U27" s="24">
        <v>14229</v>
      </c>
      <c r="V27" s="24">
        <v>15770</v>
      </c>
      <c r="W27" s="24">
        <v>7052</v>
      </c>
      <c r="X27" s="24">
        <v>7504</v>
      </c>
      <c r="Y27" s="24">
        <v>37838</v>
      </c>
      <c r="Z27" s="24">
        <v>44117</v>
      </c>
    </row>
    <row r="28" spans="2:26" x14ac:dyDescent="0.25">
      <c r="L28" s="159"/>
      <c r="M28" s="28" t="s">
        <v>287</v>
      </c>
      <c r="N28" s="26">
        <v>0.34022098168033837</v>
      </c>
      <c r="O28" s="26">
        <v>0.3534125198703279</v>
      </c>
      <c r="P28" s="26">
        <v>0.29951976402618141</v>
      </c>
      <c r="Q28" s="26">
        <v>0.33545211601467551</v>
      </c>
      <c r="S28" s="159"/>
      <c r="T28" s="28" t="s">
        <v>286</v>
      </c>
      <c r="U28" s="24">
        <v>3684.5</v>
      </c>
      <c r="V28" s="24">
        <v>4502.8999999999996</v>
      </c>
      <c r="W28" s="24">
        <v>2487.9</v>
      </c>
      <c r="X28" s="24">
        <v>3166.4</v>
      </c>
      <c r="Y28" s="24">
        <v>8604.6</v>
      </c>
      <c r="Z28" s="24">
        <v>10554.9</v>
      </c>
    </row>
    <row r="29" spans="2:26" x14ac:dyDescent="0.25">
      <c r="L29" s="159"/>
      <c r="M29" s="28" t="s">
        <v>308</v>
      </c>
      <c r="N29" s="26">
        <v>0.33795900494192715</v>
      </c>
      <c r="O29" s="26">
        <v>0.34005954959854717</v>
      </c>
      <c r="P29" s="26">
        <v>0.11780344892299353</v>
      </c>
      <c r="Q29" s="26">
        <v>0.15199896756113973</v>
      </c>
      <c r="S29" s="159"/>
      <c r="T29" s="28" t="s">
        <v>287</v>
      </c>
      <c r="U29" s="24">
        <v>11165.1</v>
      </c>
      <c r="V29" s="24">
        <v>16385.3</v>
      </c>
      <c r="W29" s="24">
        <v>9829.4</v>
      </c>
      <c r="X29" s="24">
        <v>15552.6</v>
      </c>
      <c r="Y29" s="24">
        <v>32817.199999999997</v>
      </c>
      <c r="Z29" s="24">
        <v>46363.1</v>
      </c>
    </row>
    <row r="30" spans="2:26" x14ac:dyDescent="0.25">
      <c r="L30" s="159"/>
      <c r="M30" s="28" t="s">
        <v>310</v>
      </c>
      <c r="N30" s="26">
        <v>0.3483098887255931</v>
      </c>
      <c r="O30" s="26">
        <v>0.32888432580424365</v>
      </c>
      <c r="P30" s="26">
        <v>0.31219819441528446</v>
      </c>
      <c r="Q30" s="26">
        <v>0.30458590006844627</v>
      </c>
      <c r="S30" s="159"/>
      <c r="T30" s="28" t="s">
        <v>304</v>
      </c>
      <c r="U30" s="24">
        <v>3338.1</v>
      </c>
      <c r="V30" s="24">
        <v>3088.9</v>
      </c>
      <c r="W30" s="24">
        <v>2458</v>
      </c>
      <c r="X30" s="24">
        <v>2072.6999999999998</v>
      </c>
      <c r="Y30" s="24">
        <v>8799.7999999999993</v>
      </c>
      <c r="Z30" s="24">
        <v>9837.2000000000007</v>
      </c>
    </row>
    <row r="31" spans="2:26" x14ac:dyDescent="0.25">
      <c r="L31" s="159"/>
      <c r="M31" s="28" t="s">
        <v>288</v>
      </c>
      <c r="N31" s="26">
        <v>0.34797337810289009</v>
      </c>
      <c r="O31" s="26">
        <v>0.32646729732478891</v>
      </c>
      <c r="P31" s="26">
        <v>0.21609305672142942</v>
      </c>
      <c r="Q31" s="26">
        <v>0.16478486420506561</v>
      </c>
      <c r="S31" s="159"/>
      <c r="T31" s="28" t="s">
        <v>298</v>
      </c>
      <c r="U31" s="24">
        <v>9292.4</v>
      </c>
      <c r="V31" s="24">
        <v>8718.9</v>
      </c>
      <c r="W31" s="24">
        <v>9314.2999999999993</v>
      </c>
      <c r="X31" s="24">
        <v>8175.4</v>
      </c>
      <c r="Y31" s="24">
        <v>17940.400000000001</v>
      </c>
      <c r="Z31" s="24">
        <v>18049</v>
      </c>
    </row>
    <row r="32" spans="2:26" x14ac:dyDescent="0.25">
      <c r="L32" s="159"/>
      <c r="M32" s="28" t="s">
        <v>304</v>
      </c>
      <c r="N32" s="26">
        <v>0.37933816677651766</v>
      </c>
      <c r="O32" s="26">
        <v>0.31400195177489526</v>
      </c>
      <c r="P32" s="26">
        <v>0.27932453010295694</v>
      </c>
      <c r="Q32" s="26">
        <v>0.21070019924368719</v>
      </c>
      <c r="S32" s="159"/>
      <c r="T32" s="28" t="s">
        <v>306</v>
      </c>
      <c r="U32" s="24">
        <v>451.4</v>
      </c>
      <c r="V32" s="24">
        <v>627.4</v>
      </c>
      <c r="W32" s="24">
        <v>376.4</v>
      </c>
      <c r="X32" s="24">
        <v>558.5</v>
      </c>
      <c r="Y32" s="24">
        <v>1372.8</v>
      </c>
      <c r="Z32" s="24">
        <v>1713.6</v>
      </c>
    </row>
    <row r="33" spans="2:26" x14ac:dyDescent="0.25">
      <c r="L33" s="159"/>
      <c r="M33" s="28" t="s">
        <v>300</v>
      </c>
      <c r="N33" s="26">
        <v>0.23822567818326412</v>
      </c>
      <c r="O33" s="26">
        <v>0.28600170710888917</v>
      </c>
      <c r="P33" s="26">
        <v>0.15728549969073075</v>
      </c>
      <c r="Q33" s="26">
        <v>0.20082916717473476</v>
      </c>
      <c r="S33" s="159"/>
      <c r="T33" s="28" t="s">
        <v>288</v>
      </c>
      <c r="U33" s="24">
        <v>1160.7</v>
      </c>
      <c r="V33" s="24">
        <v>1283.8</v>
      </c>
      <c r="W33" s="24">
        <v>720.8</v>
      </c>
      <c r="X33" s="24">
        <v>648</v>
      </c>
      <c r="Y33" s="24">
        <v>3335.6</v>
      </c>
      <c r="Z33" s="24">
        <v>3932.4</v>
      </c>
    </row>
    <row r="34" spans="2:26" x14ac:dyDescent="0.25">
      <c r="L34" s="159"/>
      <c r="M34" s="28" t="s">
        <v>314</v>
      </c>
      <c r="N34" s="26">
        <v>0.26644149618243834</v>
      </c>
      <c r="O34" s="26">
        <v>0.27117242767584976</v>
      </c>
      <c r="P34" s="26">
        <v>0.16208922450279506</v>
      </c>
      <c r="Q34" s="26">
        <v>0.16605078506930462</v>
      </c>
      <c r="S34" s="159"/>
      <c r="T34" s="28" t="s">
        <v>310</v>
      </c>
      <c r="U34" s="24">
        <v>1659</v>
      </c>
      <c r="V34" s="24">
        <v>1922</v>
      </c>
      <c r="W34" s="24">
        <v>1487</v>
      </c>
      <c r="X34" s="24">
        <v>1780</v>
      </c>
      <c r="Y34" s="24">
        <v>4763</v>
      </c>
      <c r="Z34" s="24">
        <v>5844</v>
      </c>
    </row>
    <row r="35" spans="2:26" x14ac:dyDescent="0.25">
      <c r="L35" s="159"/>
      <c r="M35" s="28" t="s">
        <v>315</v>
      </c>
      <c r="N35" s="26">
        <v>0.27626711061783205</v>
      </c>
      <c r="O35" s="26">
        <v>0.20685384299791768</v>
      </c>
      <c r="P35" s="26">
        <v>4.7132815390307066E-2</v>
      </c>
      <c r="Q35" s="26">
        <v>-3.0003947887879988E-2</v>
      </c>
      <c r="S35" s="159"/>
      <c r="T35" s="28" t="s">
        <v>308</v>
      </c>
      <c r="U35" s="24">
        <v>3241.5</v>
      </c>
      <c r="V35" s="24">
        <v>3689</v>
      </c>
      <c r="W35" s="24">
        <v>1129.9000000000001</v>
      </c>
      <c r="X35" s="24">
        <v>1648.9</v>
      </c>
      <c r="Y35" s="24">
        <v>9591.4</v>
      </c>
      <c r="Z35" s="24">
        <v>10848.1</v>
      </c>
    </row>
    <row r="36" spans="2:26" x14ac:dyDescent="0.25">
      <c r="L36" s="8"/>
      <c r="N36" s="26"/>
      <c r="O36" s="26"/>
      <c r="P36" s="26"/>
      <c r="Q36" s="26"/>
      <c r="U36" s="24"/>
      <c r="V36" s="24"/>
      <c r="W36" s="24"/>
      <c r="X36" s="24"/>
      <c r="Y36" s="48"/>
      <c r="Z36" s="48"/>
    </row>
    <row r="37" spans="2:26" x14ac:dyDescent="0.25">
      <c r="L37" s="159" t="s">
        <v>339</v>
      </c>
      <c r="M37" s="28" t="s">
        <v>298</v>
      </c>
      <c r="N37" s="26">
        <v>0.34358974358974359</v>
      </c>
      <c r="O37" s="26">
        <v>0.29890388335237489</v>
      </c>
      <c r="P37" s="26">
        <v>0.20397339663394709</v>
      </c>
      <c r="Q37" s="26">
        <v>0.15499096938640844</v>
      </c>
      <c r="S37" s="159" t="s">
        <v>339</v>
      </c>
      <c r="T37" s="28" t="s">
        <v>314</v>
      </c>
      <c r="U37" s="24">
        <v>8697.7999999999993</v>
      </c>
      <c r="V37" s="24">
        <v>9779.6</v>
      </c>
      <c r="W37" s="24">
        <v>1128.0999999999999</v>
      </c>
      <c r="X37" s="24">
        <v>1506.4</v>
      </c>
      <c r="Y37" s="24">
        <v>49285.5</v>
      </c>
      <c r="Z37" s="24">
        <v>61496.7</v>
      </c>
    </row>
    <row r="38" spans="2:26" ht="13.5" customHeight="1" x14ac:dyDescent="0.25">
      <c r="L38" s="159"/>
      <c r="M38" s="28" t="s">
        <v>305</v>
      </c>
      <c r="N38" s="26">
        <v>0.29951422943850464</v>
      </c>
      <c r="O38" s="26">
        <v>0.29252941145997913</v>
      </c>
      <c r="P38" s="26">
        <v>0.1457484967682684</v>
      </c>
      <c r="Q38" s="26">
        <v>0.13878686469433321</v>
      </c>
      <c r="S38" s="159"/>
      <c r="T38" s="28" t="s">
        <v>302</v>
      </c>
      <c r="U38" s="24">
        <v>1195.0999999999999</v>
      </c>
      <c r="V38" s="24">
        <v>2137</v>
      </c>
      <c r="W38" s="24">
        <v>12</v>
      </c>
      <c r="X38" s="24">
        <v>864.3</v>
      </c>
      <c r="Y38" s="24">
        <v>6859.3</v>
      </c>
      <c r="Z38" s="24">
        <v>9254.6</v>
      </c>
    </row>
    <row r="39" spans="2:26" x14ac:dyDescent="0.25">
      <c r="L39" s="159"/>
      <c r="M39" s="28" t="s">
        <v>319</v>
      </c>
      <c r="N39" s="26">
        <v>0.29224370400840993</v>
      </c>
      <c r="O39" s="26">
        <v>0.29122511157009007</v>
      </c>
      <c r="P39" s="26">
        <v>0.17025809785990784</v>
      </c>
      <c r="Q39" s="26">
        <v>0.17614706392180252</v>
      </c>
      <c r="S39" s="159"/>
      <c r="T39" s="28" t="s">
        <v>284</v>
      </c>
      <c r="U39" s="24">
        <v>4201.6000000000004</v>
      </c>
      <c r="V39" s="24">
        <v>4620</v>
      </c>
      <c r="W39" s="24">
        <v>1249.5</v>
      </c>
      <c r="X39" s="24">
        <v>1225.2</v>
      </c>
      <c r="Y39" s="24">
        <v>15159.8</v>
      </c>
      <c r="Z39" s="24">
        <v>18924.3</v>
      </c>
    </row>
    <row r="40" spans="2:26" x14ac:dyDescent="0.25">
      <c r="L40" s="159"/>
      <c r="M40" s="28" t="s">
        <v>301</v>
      </c>
      <c r="N40" s="26">
        <v>0.31818792332636187</v>
      </c>
      <c r="O40" s="26">
        <v>0.27605484432997501</v>
      </c>
      <c r="P40" s="26">
        <v>0.13034134735307096</v>
      </c>
      <c r="Q40" s="26">
        <v>0.10397697144155744</v>
      </c>
      <c r="S40" s="159"/>
      <c r="T40" s="28" t="s">
        <v>315</v>
      </c>
      <c r="U40" s="24">
        <v>4197.2</v>
      </c>
      <c r="V40" s="24">
        <v>4228.3</v>
      </c>
      <c r="W40" s="24">
        <v>300.39999999999998</v>
      </c>
      <c r="X40" s="24">
        <v>168.8</v>
      </c>
      <c r="Y40" s="24">
        <v>21965.200000000001</v>
      </c>
      <c r="Z40" s="24">
        <v>25115.7</v>
      </c>
    </row>
    <row r="41" spans="2:26" x14ac:dyDescent="0.25">
      <c r="B41" s="157" t="s">
        <v>261</v>
      </c>
      <c r="C41" s="157"/>
      <c r="D41" s="157"/>
      <c r="E41" s="157"/>
      <c r="F41" s="157"/>
      <c r="G41" s="157"/>
      <c r="H41" s="157"/>
      <c r="I41" s="157"/>
      <c r="J41" s="157"/>
      <c r="L41" s="159"/>
      <c r="M41" s="28" t="s">
        <v>311</v>
      </c>
      <c r="N41" s="26">
        <v>0.26829268292682923</v>
      </c>
      <c r="O41" s="26">
        <v>0.26713691445107612</v>
      </c>
      <c r="P41" s="26">
        <v>5.9203668959766517E-2</v>
      </c>
      <c r="Q41" s="26">
        <v>6.2579128232953529E-2</v>
      </c>
      <c r="S41" s="159"/>
      <c r="T41" s="28" t="s">
        <v>316</v>
      </c>
      <c r="U41" s="24">
        <v>51244</v>
      </c>
      <c r="V41" s="24">
        <v>49103</v>
      </c>
      <c r="W41" s="24">
        <v>5560</v>
      </c>
      <c r="X41" s="24">
        <v>735</v>
      </c>
      <c r="Y41" s="24">
        <v>202495</v>
      </c>
      <c r="Z41" s="24">
        <v>236137</v>
      </c>
    </row>
    <row r="42" spans="2:26" x14ac:dyDescent="0.25">
      <c r="B42" s="157"/>
      <c r="C42" s="157"/>
      <c r="D42" s="157"/>
      <c r="E42" s="157"/>
      <c r="F42" s="157"/>
      <c r="G42" s="157"/>
      <c r="H42" s="157"/>
      <c r="I42" s="157"/>
      <c r="J42" s="157"/>
      <c r="L42" s="159"/>
      <c r="M42" s="28" t="s">
        <v>303</v>
      </c>
      <c r="N42" s="26">
        <v>0.29101394568522598</v>
      </c>
      <c r="O42" s="26">
        <v>0.26442340791738383</v>
      </c>
      <c r="P42" s="26">
        <v>2.2984166928803607E-2</v>
      </c>
      <c r="Q42" s="26">
        <v>3.8399311531841653E-2</v>
      </c>
      <c r="S42" s="159"/>
      <c r="T42" s="28" t="s">
        <v>300</v>
      </c>
      <c r="U42" s="24">
        <v>451.8</v>
      </c>
      <c r="V42" s="24">
        <v>524.70000000000005</v>
      </c>
      <c r="W42" s="24">
        <v>50</v>
      </c>
      <c r="X42" s="24">
        <v>81.099999999999994</v>
      </c>
      <c r="Y42" s="24">
        <v>2002</v>
      </c>
      <c r="Z42" s="24">
        <v>2497.4</v>
      </c>
    </row>
    <row r="43" spans="2:26" x14ac:dyDescent="0.25">
      <c r="L43" s="159"/>
      <c r="M43" s="28" t="s">
        <v>306</v>
      </c>
      <c r="N43" s="26">
        <v>0.29826732673267325</v>
      </c>
      <c r="O43" s="26">
        <v>0.25680519572701144</v>
      </c>
      <c r="P43" s="26">
        <v>5.8040286787299424E-2</v>
      </c>
      <c r="Q43" s="26">
        <v>2.8462930759129791E-2</v>
      </c>
      <c r="S43" s="159"/>
      <c r="T43" s="28" t="s">
        <v>319</v>
      </c>
      <c r="U43" s="24">
        <v>8312.2000000000007</v>
      </c>
      <c r="V43" s="24">
        <v>9912.4</v>
      </c>
      <c r="W43" s="24">
        <v>4842.6000000000004</v>
      </c>
      <c r="X43" s="24">
        <v>5995.5</v>
      </c>
      <c r="Y43" s="24">
        <v>28442.7</v>
      </c>
      <c r="Z43" s="24">
        <v>34036.9</v>
      </c>
    </row>
    <row r="44" spans="2:26" x14ac:dyDescent="0.25">
      <c r="L44" s="159"/>
      <c r="M44" s="28" t="s">
        <v>284</v>
      </c>
      <c r="N44" s="26">
        <v>0.27715405216427663</v>
      </c>
      <c r="O44" s="26">
        <v>0.24413056229292499</v>
      </c>
      <c r="P44" s="26">
        <v>8.2421931687753136E-2</v>
      </c>
      <c r="Q44" s="26">
        <v>6.4742156909370491E-2</v>
      </c>
      <c r="S44" s="159"/>
      <c r="T44" s="28" t="s">
        <v>305</v>
      </c>
      <c r="U44" s="24">
        <v>5185.3999999999996</v>
      </c>
      <c r="V44" s="24">
        <v>5646.9</v>
      </c>
      <c r="W44" s="24">
        <v>2523.3000000000002</v>
      </c>
      <c r="X44" s="24">
        <v>2679.1</v>
      </c>
      <c r="Y44" s="24">
        <v>17312.7</v>
      </c>
      <c r="Z44" s="24">
        <v>19303.7</v>
      </c>
    </row>
    <row r="45" spans="2:26" x14ac:dyDescent="0.25">
      <c r="L45" s="159"/>
      <c r="M45" s="28" t="s">
        <v>299</v>
      </c>
      <c r="N45" s="26">
        <v>0.26546191667385494</v>
      </c>
      <c r="O45" s="26">
        <v>0.24279475982532753</v>
      </c>
      <c r="P45" s="26">
        <v>4.6450444233589239E-2</v>
      </c>
      <c r="Q45" s="26">
        <v>3.8064046579330421E-2</v>
      </c>
      <c r="S45" s="159"/>
      <c r="T45" s="28" t="s">
        <v>313</v>
      </c>
      <c r="U45" s="24">
        <v>25025</v>
      </c>
      <c r="V45" s="24">
        <v>29286</v>
      </c>
      <c r="W45" s="24">
        <v>6693</v>
      </c>
      <c r="X45" s="24">
        <v>9227</v>
      </c>
      <c r="Y45" s="24">
        <v>133789</v>
      </c>
      <c r="Z45" s="24">
        <v>163690</v>
      </c>
    </row>
    <row r="46" spans="2:26" x14ac:dyDescent="0.25">
      <c r="L46" s="159"/>
      <c r="M46" s="28" t="s">
        <v>286</v>
      </c>
      <c r="N46" s="26">
        <v>0.27854731257347842</v>
      </c>
      <c r="O46" s="26">
        <v>0.24047266992723665</v>
      </c>
      <c r="P46" s="26">
        <v>0.10463328610617068</v>
      </c>
      <c r="Q46" s="26">
        <v>8.1253977085837426E-2</v>
      </c>
      <c r="S46" s="159"/>
      <c r="T46" s="28" t="s">
        <v>309</v>
      </c>
      <c r="U46" s="24">
        <v>40666</v>
      </c>
      <c r="V46" s="24">
        <v>43400.7</v>
      </c>
      <c r="W46" s="24">
        <v>7683.6</v>
      </c>
      <c r="X46" s="24">
        <v>7739.9</v>
      </c>
      <c r="Y46" s="24">
        <v>170749.3</v>
      </c>
      <c r="Z46" s="24">
        <v>193395.3</v>
      </c>
    </row>
    <row r="47" spans="2:26" x14ac:dyDescent="0.25">
      <c r="L47" s="159"/>
      <c r="M47" s="28" t="s">
        <v>288</v>
      </c>
      <c r="N47" s="26">
        <v>0.29440630226212483</v>
      </c>
      <c r="O47" s="26">
        <v>0.23611426178302825</v>
      </c>
      <c r="P47" s="26">
        <v>5.7367309215738051E-2</v>
      </c>
      <c r="Q47" s="26">
        <v>3.0833929537403805E-2</v>
      </c>
      <c r="S47" s="159"/>
      <c r="T47" s="28" t="s">
        <v>303</v>
      </c>
      <c r="U47" s="24">
        <v>1387.7</v>
      </c>
      <c r="V47" s="24">
        <v>1536.3</v>
      </c>
      <c r="W47" s="24">
        <v>109.6</v>
      </c>
      <c r="X47" s="24">
        <v>223.1</v>
      </c>
      <c r="Y47" s="24">
        <v>4768.5</v>
      </c>
      <c r="Z47" s="24">
        <v>5810</v>
      </c>
    </row>
    <row r="48" spans="2:26" x14ac:dyDescent="0.25">
      <c r="L48" s="159"/>
      <c r="M48" s="28" t="s">
        <v>302</v>
      </c>
      <c r="N48" s="26">
        <v>0.17423060662166692</v>
      </c>
      <c r="O48" s="26">
        <v>0.23091219501653232</v>
      </c>
      <c r="P48" s="26">
        <v>1.7494496522968816E-3</v>
      </c>
      <c r="Q48" s="26">
        <v>9.3391394549737425E-2</v>
      </c>
      <c r="S48" s="159"/>
      <c r="T48" s="28" t="s">
        <v>307</v>
      </c>
      <c r="U48" s="24">
        <v>30610.2</v>
      </c>
      <c r="V48" s="24">
        <v>30454.9</v>
      </c>
      <c r="W48" s="24">
        <v>6788.1</v>
      </c>
      <c r="X48" s="24">
        <v>5607.2</v>
      </c>
      <c r="Y48" s="24">
        <v>155336.1</v>
      </c>
      <c r="Z48" s="24">
        <v>181513.9</v>
      </c>
    </row>
    <row r="49" spans="12:26" x14ac:dyDescent="0.25">
      <c r="L49" s="159"/>
      <c r="M49" s="28" t="s">
        <v>309</v>
      </c>
      <c r="N49" s="26">
        <v>0.23816203053248244</v>
      </c>
      <c r="O49" s="26">
        <v>0.22441445060970974</v>
      </c>
      <c r="P49" s="26">
        <v>4.4999306000083165E-2</v>
      </c>
      <c r="Q49" s="26">
        <v>4.0021138052475938E-2</v>
      </c>
      <c r="S49" s="159"/>
      <c r="T49" s="28" t="s">
        <v>312</v>
      </c>
      <c r="U49" s="24">
        <v>377.6</v>
      </c>
      <c r="V49" s="24">
        <v>358.4</v>
      </c>
      <c r="W49" s="24">
        <v>58.4</v>
      </c>
      <c r="X49" s="24">
        <v>-18.899999999999999</v>
      </c>
      <c r="Y49" s="24">
        <v>1520.5</v>
      </c>
      <c r="Z49" s="24">
        <v>1693.9</v>
      </c>
    </row>
    <row r="50" spans="12:26" x14ac:dyDescent="0.25">
      <c r="L50" s="159"/>
      <c r="M50" s="28" t="s">
        <v>308</v>
      </c>
      <c r="N50" s="26">
        <v>0.2552616705642004</v>
      </c>
      <c r="O50" s="26">
        <v>0.21302777312633067</v>
      </c>
      <c r="P50" s="26">
        <v>4.9782999839259143E-2</v>
      </c>
      <c r="Q50" s="26">
        <v>2.5495777814989354E-2</v>
      </c>
      <c r="S50" s="159"/>
      <c r="T50" s="28" t="s">
        <v>299</v>
      </c>
      <c r="U50" s="24">
        <v>615.5</v>
      </c>
      <c r="V50" s="24">
        <v>667.2</v>
      </c>
      <c r="W50" s="24">
        <v>107.7</v>
      </c>
      <c r="X50" s="24">
        <v>104.6</v>
      </c>
      <c r="Y50" s="24">
        <v>2318.6</v>
      </c>
      <c r="Z50" s="24">
        <v>2748</v>
      </c>
    </row>
    <row r="51" spans="12:26" x14ac:dyDescent="0.25">
      <c r="L51" s="159"/>
      <c r="M51" s="28" t="s">
        <v>312</v>
      </c>
      <c r="N51" s="26">
        <v>0.24833936205195661</v>
      </c>
      <c r="O51" s="26">
        <v>0.21158273806009797</v>
      </c>
      <c r="P51" s="26">
        <v>3.8408418283459388E-2</v>
      </c>
      <c r="Q51" s="26">
        <v>-1.1157683452387979E-2</v>
      </c>
      <c r="S51" s="159"/>
      <c r="T51" s="28" t="s">
        <v>301</v>
      </c>
      <c r="U51" s="24">
        <v>1658.3</v>
      </c>
      <c r="V51" s="24">
        <v>1822.1</v>
      </c>
      <c r="W51" s="24">
        <v>679.3</v>
      </c>
      <c r="X51" s="24">
        <v>686.3</v>
      </c>
      <c r="Y51" s="24">
        <v>5211.7</v>
      </c>
      <c r="Z51" s="24">
        <v>6600.5</v>
      </c>
    </row>
    <row r="52" spans="12:26" x14ac:dyDescent="0.25">
      <c r="L52" s="159"/>
      <c r="M52" s="28" t="s">
        <v>300</v>
      </c>
      <c r="N52" s="26">
        <v>0.22567432567432569</v>
      </c>
      <c r="O52" s="26">
        <v>0.21009850244254025</v>
      </c>
      <c r="P52" s="26">
        <v>2.4975024975024976E-2</v>
      </c>
      <c r="Q52" s="26">
        <v>3.2473772723632575E-2</v>
      </c>
      <c r="S52" s="159"/>
      <c r="T52" s="28" t="s">
        <v>285</v>
      </c>
      <c r="U52" s="24">
        <v>2543.3000000000002</v>
      </c>
      <c r="V52" s="24">
        <v>2845.4</v>
      </c>
      <c r="W52" s="24">
        <v>255.3</v>
      </c>
      <c r="X52" s="24">
        <v>430.1</v>
      </c>
      <c r="Y52" s="24">
        <v>12959</v>
      </c>
      <c r="Z52" s="24">
        <v>17125.3</v>
      </c>
    </row>
    <row r="53" spans="12:26" x14ac:dyDescent="0.25">
      <c r="L53" s="159"/>
      <c r="M53" s="28" t="s">
        <v>316</v>
      </c>
      <c r="N53" s="26">
        <v>0.25306303859354551</v>
      </c>
      <c r="O53" s="26">
        <v>0.20794284673727539</v>
      </c>
      <c r="P53" s="26">
        <v>2.7457468085631744E-2</v>
      </c>
      <c r="Q53" s="26">
        <v>3.1125998890474595E-3</v>
      </c>
      <c r="S53" s="159"/>
      <c r="T53" s="28" t="s">
        <v>311</v>
      </c>
      <c r="U53" s="24">
        <v>128.69999999999999</v>
      </c>
      <c r="V53" s="24">
        <v>147.69999999999999</v>
      </c>
      <c r="W53" s="24">
        <v>28.4</v>
      </c>
      <c r="X53" s="24">
        <v>34.6</v>
      </c>
      <c r="Y53" s="24">
        <v>479.7</v>
      </c>
      <c r="Z53" s="24">
        <v>552.9</v>
      </c>
    </row>
    <row r="54" spans="12:26" x14ac:dyDescent="0.25">
      <c r="L54" s="159"/>
      <c r="M54" s="28" t="s">
        <v>310</v>
      </c>
      <c r="N54" s="26">
        <v>0.2408795190644816</v>
      </c>
      <c r="O54" s="26">
        <v>0.20665926748057714</v>
      </c>
      <c r="P54" s="26">
        <v>4.6281808449312359E-2</v>
      </c>
      <c r="Q54" s="26">
        <v>2.0125786163522012E-2</v>
      </c>
      <c r="S54" s="159"/>
      <c r="T54" s="28" t="s">
        <v>317</v>
      </c>
      <c r="U54" s="24">
        <v>15832</v>
      </c>
      <c r="V54" s="24">
        <v>16561</v>
      </c>
      <c r="W54" s="24">
        <v>5216</v>
      </c>
      <c r="X54" s="24">
        <v>5347</v>
      </c>
      <c r="Y54" s="24">
        <v>86903</v>
      </c>
      <c r="Z54" s="24">
        <v>112266</v>
      </c>
    </row>
    <row r="55" spans="12:26" x14ac:dyDescent="0.25">
      <c r="L55" s="159"/>
      <c r="M55" s="28" t="s">
        <v>304</v>
      </c>
      <c r="N55" s="26">
        <v>0.2315418256656519</v>
      </c>
      <c r="O55" s="26">
        <v>0.20450105596620907</v>
      </c>
      <c r="P55" s="26">
        <v>8.0917977961668733E-2</v>
      </c>
      <c r="Q55" s="26">
        <v>6.6283878915874686E-2</v>
      </c>
      <c r="S55" s="159"/>
      <c r="T55" s="28" t="s">
        <v>286</v>
      </c>
      <c r="U55" s="24">
        <v>7392.2</v>
      </c>
      <c r="V55" s="24">
        <v>7822.6</v>
      </c>
      <c r="W55" s="24">
        <v>2776.8</v>
      </c>
      <c r="X55" s="24">
        <v>2643.2</v>
      </c>
      <c r="Y55" s="24">
        <v>26538.400000000001</v>
      </c>
      <c r="Z55" s="24">
        <v>32530.1</v>
      </c>
    </row>
    <row r="56" spans="12:26" x14ac:dyDescent="0.25">
      <c r="L56" s="159"/>
      <c r="M56" s="28" t="s">
        <v>313</v>
      </c>
      <c r="N56" s="26">
        <v>0.187048262562692</v>
      </c>
      <c r="O56" s="26">
        <v>0.17891135683303805</v>
      </c>
      <c r="P56" s="26">
        <v>5.0026534318964935E-2</v>
      </c>
      <c r="Q56" s="26">
        <v>5.6368745799987782E-2</v>
      </c>
      <c r="S56" s="159"/>
      <c r="T56" s="28" t="s">
        <v>287</v>
      </c>
      <c r="U56" s="24">
        <v>14033.6</v>
      </c>
      <c r="V56" s="24">
        <v>15871.8</v>
      </c>
      <c r="W56" s="24">
        <v>3742.7</v>
      </c>
      <c r="X56" s="24">
        <v>4239.8</v>
      </c>
      <c r="Y56" s="24">
        <v>70085.600000000006</v>
      </c>
      <c r="Z56" s="24">
        <v>92342.7</v>
      </c>
    </row>
    <row r="57" spans="12:26" x14ac:dyDescent="0.25">
      <c r="L57" s="159"/>
      <c r="M57" s="28" t="s">
        <v>287</v>
      </c>
      <c r="N57" s="26">
        <v>0.20023514102754345</v>
      </c>
      <c r="O57" s="26">
        <v>0.17187931476987353</v>
      </c>
      <c r="P57" s="26">
        <v>5.3401840035613587E-2</v>
      </c>
      <c r="Q57" s="26">
        <v>4.5913753875509382E-2</v>
      </c>
      <c r="S57" s="159"/>
      <c r="T57" s="28" t="s">
        <v>304</v>
      </c>
      <c r="U57" s="24">
        <v>4320.2</v>
      </c>
      <c r="V57" s="24">
        <v>4647.8999999999996</v>
      </c>
      <c r="W57" s="24">
        <v>1509.8</v>
      </c>
      <c r="X57" s="24">
        <v>1506.5</v>
      </c>
      <c r="Y57" s="24">
        <v>18658.400000000001</v>
      </c>
      <c r="Z57" s="24">
        <v>22728</v>
      </c>
    </row>
    <row r="58" spans="12:26" x14ac:dyDescent="0.25">
      <c r="L58" s="159"/>
      <c r="M58" s="28" t="s">
        <v>315</v>
      </c>
      <c r="N58" s="26">
        <v>0.19108407845136852</v>
      </c>
      <c r="O58" s="26">
        <v>0.16835286295026616</v>
      </c>
      <c r="P58" s="26">
        <v>1.3676178682643453E-2</v>
      </c>
      <c r="Q58" s="26">
        <v>6.7208956947248134E-3</v>
      </c>
      <c r="S58" s="159"/>
      <c r="T58" s="28" t="s">
        <v>298</v>
      </c>
      <c r="U58" s="24">
        <v>8033.3</v>
      </c>
      <c r="V58" s="24">
        <v>7927.2</v>
      </c>
      <c r="W58" s="24">
        <v>4769</v>
      </c>
      <c r="X58" s="24">
        <v>4110.5</v>
      </c>
      <c r="Y58" s="24">
        <v>23380.5</v>
      </c>
      <c r="Z58" s="24">
        <v>26520.9</v>
      </c>
    </row>
    <row r="59" spans="12:26" x14ac:dyDescent="0.25">
      <c r="L59" s="159"/>
      <c r="M59" s="28" t="s">
        <v>307</v>
      </c>
      <c r="N59" s="26">
        <v>0.19705786356165758</v>
      </c>
      <c r="O59" s="26">
        <v>0.16778274280922839</v>
      </c>
      <c r="P59" s="26">
        <v>4.3699436254676149E-2</v>
      </c>
      <c r="Q59" s="26">
        <v>3.0891298131988789E-2</v>
      </c>
      <c r="S59" s="159"/>
      <c r="T59" s="28" t="s">
        <v>306</v>
      </c>
      <c r="U59" s="24">
        <v>698.9</v>
      </c>
      <c r="V59" s="24">
        <v>723.6</v>
      </c>
      <c r="W59" s="24">
        <v>136</v>
      </c>
      <c r="X59" s="24">
        <v>80.2</v>
      </c>
      <c r="Y59" s="24">
        <v>2343.1999999999998</v>
      </c>
      <c r="Z59" s="24">
        <v>2817.7</v>
      </c>
    </row>
    <row r="60" spans="12:26" x14ac:dyDescent="0.25">
      <c r="L60" s="159"/>
      <c r="M60" s="28" t="s">
        <v>285</v>
      </c>
      <c r="N60" s="26">
        <v>0.19625742727062276</v>
      </c>
      <c r="O60" s="26">
        <v>0.16615183383648754</v>
      </c>
      <c r="P60" s="26">
        <v>1.9700594181649819E-2</v>
      </c>
      <c r="Q60" s="26">
        <v>2.5114888498303681E-2</v>
      </c>
      <c r="S60" s="159"/>
      <c r="T60" s="28" t="s">
        <v>288</v>
      </c>
      <c r="U60" s="24">
        <v>1337.9</v>
      </c>
      <c r="V60" s="24">
        <v>1353.1</v>
      </c>
      <c r="W60" s="24">
        <v>260.7</v>
      </c>
      <c r="X60" s="24">
        <v>176.7</v>
      </c>
      <c r="Y60" s="24">
        <v>4544.3999999999996</v>
      </c>
      <c r="Z60" s="24">
        <v>5730.7</v>
      </c>
    </row>
    <row r="61" spans="12:26" x14ac:dyDescent="0.25">
      <c r="L61" s="159"/>
      <c r="M61" s="28" t="s">
        <v>314</v>
      </c>
      <c r="N61" s="26">
        <v>0.17647786874435684</v>
      </c>
      <c r="O61" s="26">
        <v>0.15902641930380004</v>
      </c>
      <c r="P61" s="26">
        <v>2.2889085025007354E-2</v>
      </c>
      <c r="Q61" s="26">
        <v>2.4495623342390731E-2</v>
      </c>
      <c r="S61" s="159"/>
      <c r="T61" s="28" t="s">
        <v>310</v>
      </c>
      <c r="U61" s="24">
        <v>2925</v>
      </c>
      <c r="V61" s="24">
        <v>2793</v>
      </c>
      <c r="W61" s="24">
        <v>562</v>
      </c>
      <c r="X61" s="24">
        <v>272</v>
      </c>
      <c r="Y61" s="24">
        <v>12143</v>
      </c>
      <c r="Z61" s="24">
        <v>13515</v>
      </c>
    </row>
    <row r="62" spans="12:26" x14ac:dyDescent="0.25">
      <c r="L62" s="159"/>
      <c r="M62" s="28" t="s">
        <v>317</v>
      </c>
      <c r="N62" s="26">
        <v>0.18218013187116669</v>
      </c>
      <c r="O62" s="26">
        <v>0.14751572158979567</v>
      </c>
      <c r="P62" s="26">
        <v>6.0020942890349011E-2</v>
      </c>
      <c r="Q62" s="26">
        <v>4.7627955035362442E-2</v>
      </c>
      <c r="S62" s="159"/>
      <c r="T62" s="28" t="s">
        <v>308</v>
      </c>
      <c r="U62" s="24">
        <v>4922.8999999999996</v>
      </c>
      <c r="V62" s="24">
        <v>4452.6000000000004</v>
      </c>
      <c r="W62" s="24">
        <v>960.1</v>
      </c>
      <c r="X62" s="24">
        <v>532.9</v>
      </c>
      <c r="Y62" s="24">
        <v>19285.7</v>
      </c>
      <c r="Z62" s="24">
        <v>20901.5</v>
      </c>
    </row>
    <row r="63" spans="12:26" x14ac:dyDescent="0.25">
      <c r="S63" s="69"/>
    </row>
  </sheetData>
  <mergeCells count="14">
    <mergeCell ref="C2:J3"/>
    <mergeCell ref="S37:S62"/>
    <mergeCell ref="S10:S35"/>
    <mergeCell ref="B2:B3"/>
    <mergeCell ref="B41:J42"/>
    <mergeCell ref="B5:J5"/>
    <mergeCell ref="B23:J23"/>
    <mergeCell ref="N6:O8"/>
    <mergeCell ref="Y6:Z8"/>
    <mergeCell ref="W6:X8"/>
    <mergeCell ref="U6:V8"/>
    <mergeCell ref="P6:Q8"/>
    <mergeCell ref="L37:L62"/>
    <mergeCell ref="L10:L35"/>
  </mergeCells>
  <hyperlinks>
    <hyperlink ref="A1" location="Obsah!A1" display="Obsah" xr:uid="{00000000-0004-0000-17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61"/>
  <sheetViews>
    <sheetView zoomScale="70" zoomScaleNormal="70" workbookViewId="0"/>
  </sheetViews>
  <sheetFormatPr defaultRowHeight="13.5" x14ac:dyDescent="0.25"/>
  <cols>
    <col min="1" max="11" width="8.6640625" style="8"/>
    <col min="12" max="12" width="8.6640625" style="18"/>
    <col min="13" max="13" width="10.58203125" style="18" customWidth="1"/>
    <col min="14" max="18" width="8.6640625" style="18"/>
    <col min="19" max="19" width="10.08203125" style="18" customWidth="1"/>
    <col min="20" max="25" width="12.58203125" style="18" customWidth="1"/>
    <col min="26" max="26" width="8.6640625" style="18"/>
    <col min="27" max="16384" width="8.6640625" style="8"/>
  </cols>
  <sheetData>
    <row r="1" spans="1:25" x14ac:dyDescent="0.25">
      <c r="A1" s="10" t="s">
        <v>86</v>
      </c>
    </row>
    <row r="2" spans="1:25" ht="14" customHeight="1" x14ac:dyDescent="0.25">
      <c r="B2" s="156" t="s">
        <v>68</v>
      </c>
      <c r="C2" s="155" t="s">
        <v>21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25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5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  <c r="T5" s="160" t="s">
        <v>290</v>
      </c>
      <c r="U5" s="160"/>
      <c r="V5" s="160" t="s">
        <v>293</v>
      </c>
      <c r="W5" s="160"/>
      <c r="X5" s="160" t="s">
        <v>296</v>
      </c>
      <c r="Y5" s="160"/>
    </row>
    <row r="6" spans="1:25" ht="13.5" customHeight="1" x14ac:dyDescent="0.25">
      <c r="N6" s="168" t="s">
        <v>484</v>
      </c>
      <c r="O6" s="168"/>
      <c r="P6" s="168"/>
      <c r="T6" s="168" t="s">
        <v>485</v>
      </c>
      <c r="U6" s="168" t="s">
        <v>483</v>
      </c>
      <c r="V6" s="168" t="s">
        <v>485</v>
      </c>
      <c r="W6" s="168" t="s">
        <v>483</v>
      </c>
      <c r="X6" s="168" t="s">
        <v>485</v>
      </c>
      <c r="Y6" s="168" t="s">
        <v>483</v>
      </c>
    </row>
    <row r="7" spans="1:25" x14ac:dyDescent="0.25">
      <c r="N7" s="168"/>
      <c r="O7" s="168"/>
      <c r="P7" s="168"/>
      <c r="T7" s="168"/>
      <c r="U7" s="168"/>
      <c r="V7" s="168"/>
      <c r="W7" s="168"/>
      <c r="X7" s="168"/>
      <c r="Y7" s="168"/>
    </row>
    <row r="8" spans="1:25" x14ac:dyDescent="0.25">
      <c r="N8" s="21" t="s">
        <v>290</v>
      </c>
      <c r="O8" s="21" t="s">
        <v>293</v>
      </c>
      <c r="P8" s="21" t="s">
        <v>296</v>
      </c>
      <c r="T8" s="168"/>
      <c r="U8" s="168"/>
      <c r="V8" s="168"/>
      <c r="W8" s="168"/>
      <c r="X8" s="168"/>
      <c r="Y8" s="168"/>
    </row>
    <row r="9" spans="1:25" x14ac:dyDescent="0.25">
      <c r="L9" s="159" t="s">
        <v>131</v>
      </c>
      <c r="M9" s="28" t="s">
        <v>284</v>
      </c>
      <c r="N9" s="26">
        <v>0.37802756937774201</v>
      </c>
      <c r="O9" s="26">
        <v>0.44744230311682132</v>
      </c>
      <c r="P9" s="26">
        <v>0.50961405130575455</v>
      </c>
      <c r="R9" s="159" t="s">
        <v>131</v>
      </c>
      <c r="S9" s="28" t="s">
        <v>286</v>
      </c>
      <c r="T9" s="24">
        <v>3889.5</v>
      </c>
      <c r="U9" s="24">
        <v>673.3</v>
      </c>
      <c r="V9" s="24">
        <v>4355.8999999999996</v>
      </c>
      <c r="W9" s="24">
        <v>793.1</v>
      </c>
      <c r="X9" s="24">
        <v>4938.3999999999996</v>
      </c>
      <c r="Y9" s="24">
        <v>877.6</v>
      </c>
    </row>
    <row r="10" spans="1:25" x14ac:dyDescent="0.25">
      <c r="L10" s="159"/>
      <c r="M10" s="28" t="s">
        <v>300</v>
      </c>
      <c r="N10" s="26">
        <v>0.38578938443276239</v>
      </c>
      <c r="O10" s="26">
        <v>0.52288667404946476</v>
      </c>
      <c r="P10" s="26">
        <v>0.48387622149837139</v>
      </c>
      <c r="R10" s="159"/>
      <c r="S10" s="28" t="s">
        <v>314</v>
      </c>
      <c r="T10" s="24">
        <v>2860.3</v>
      </c>
      <c r="U10" s="24">
        <v>557.6</v>
      </c>
      <c r="V10" s="24">
        <v>2774.3</v>
      </c>
      <c r="W10" s="24">
        <v>660.8</v>
      </c>
      <c r="X10" s="24">
        <v>3258.9</v>
      </c>
      <c r="Y10" s="24">
        <v>762.4</v>
      </c>
    </row>
    <row r="11" spans="1:25" x14ac:dyDescent="0.25">
      <c r="L11" s="159"/>
      <c r="M11" s="28" t="s">
        <v>315</v>
      </c>
      <c r="N11" s="26">
        <v>0.5617214043035107</v>
      </c>
      <c r="O11" s="26">
        <v>0.5173424849231999</v>
      </c>
      <c r="P11" s="26">
        <v>0.47375662304967658</v>
      </c>
      <c r="R11" s="159"/>
      <c r="S11" s="28" t="s">
        <v>302</v>
      </c>
      <c r="T11" s="24">
        <v>1860.3</v>
      </c>
      <c r="U11" s="24">
        <v>520.6</v>
      </c>
      <c r="V11" s="24">
        <v>1903</v>
      </c>
      <c r="W11" s="24">
        <v>632.9</v>
      </c>
      <c r="X11" s="24">
        <v>3103.9</v>
      </c>
      <c r="Y11" s="24">
        <v>760.6</v>
      </c>
    </row>
    <row r="12" spans="1:25" x14ac:dyDescent="0.25">
      <c r="L12" s="159"/>
      <c r="M12" s="28" t="s">
        <v>288</v>
      </c>
      <c r="N12" s="26">
        <v>0.36760443307757884</v>
      </c>
      <c r="O12" s="26">
        <v>0.37688676798589138</v>
      </c>
      <c r="P12" s="26">
        <v>0.43546138834680792</v>
      </c>
      <c r="R12" s="159"/>
      <c r="S12" s="28" t="s">
        <v>303</v>
      </c>
      <c r="T12" s="24">
        <v>1342.8</v>
      </c>
      <c r="U12" s="24">
        <v>341.5</v>
      </c>
      <c r="V12" s="24">
        <v>1556.8</v>
      </c>
      <c r="W12" s="24">
        <v>397.3</v>
      </c>
      <c r="X12" s="24">
        <v>1929.9</v>
      </c>
      <c r="Y12" s="24">
        <v>415.5</v>
      </c>
    </row>
    <row r="13" spans="1:25" x14ac:dyDescent="0.25">
      <c r="L13" s="159"/>
      <c r="M13" s="28" t="s">
        <v>299</v>
      </c>
      <c r="N13" s="26">
        <v>0.38243856993129144</v>
      </c>
      <c r="O13" s="26">
        <v>0.39604999522946288</v>
      </c>
      <c r="P13" s="26">
        <v>0.3460200086994345</v>
      </c>
      <c r="R13" s="159"/>
      <c r="S13" s="28" t="s">
        <v>312</v>
      </c>
      <c r="T13" s="24">
        <v>335.2</v>
      </c>
      <c r="U13" s="24">
        <v>80.400000000000006</v>
      </c>
      <c r="V13" s="24">
        <v>374.7</v>
      </c>
      <c r="W13" s="24">
        <v>100.8</v>
      </c>
      <c r="X13" s="24">
        <v>405.1</v>
      </c>
      <c r="Y13" s="24">
        <v>112</v>
      </c>
    </row>
    <row r="14" spans="1:25" x14ac:dyDescent="0.25">
      <c r="L14" s="159"/>
      <c r="M14" s="28" t="s">
        <v>308</v>
      </c>
      <c r="N14" s="26">
        <v>0.30999439623184455</v>
      </c>
      <c r="O14" s="26">
        <v>0.3065670048051255</v>
      </c>
      <c r="P14" s="26">
        <v>0.33809510136105209</v>
      </c>
      <c r="R14" s="159"/>
      <c r="S14" s="28" t="s">
        <v>284</v>
      </c>
      <c r="T14" s="24">
        <v>3852.1</v>
      </c>
      <c r="U14" s="24">
        <v>1456.2</v>
      </c>
      <c r="V14" s="24">
        <v>4203</v>
      </c>
      <c r="W14" s="24">
        <v>1880.6</v>
      </c>
      <c r="X14" s="24">
        <v>4327</v>
      </c>
      <c r="Y14" s="24">
        <v>2205.1</v>
      </c>
    </row>
    <row r="15" spans="1:25" x14ac:dyDescent="0.25">
      <c r="L15" s="159"/>
      <c r="M15" s="28" t="s">
        <v>316</v>
      </c>
      <c r="N15" s="26">
        <v>0.36954633204633203</v>
      </c>
      <c r="O15" s="26">
        <v>0.34655685395196412</v>
      </c>
      <c r="P15" s="26">
        <v>0.32212471849033159</v>
      </c>
      <c r="R15" s="159"/>
      <c r="S15" s="28" t="s">
        <v>315</v>
      </c>
      <c r="T15" s="24">
        <v>2472.4</v>
      </c>
      <c r="U15" s="24">
        <v>1388.8</v>
      </c>
      <c r="V15" s="24">
        <v>3001.3</v>
      </c>
      <c r="W15" s="24">
        <v>1552.7</v>
      </c>
      <c r="X15" s="24">
        <v>3416.1</v>
      </c>
      <c r="Y15" s="24">
        <v>1618.4</v>
      </c>
    </row>
    <row r="16" spans="1:25" x14ac:dyDescent="0.25">
      <c r="L16" s="159"/>
      <c r="M16" s="28" t="s">
        <v>301</v>
      </c>
      <c r="N16" s="26">
        <v>0.32219178082191785</v>
      </c>
      <c r="O16" s="26">
        <v>0.40924696726939802</v>
      </c>
      <c r="P16" s="26">
        <v>0.30731936190178294</v>
      </c>
      <c r="R16" s="159"/>
      <c r="S16" s="28" t="s">
        <v>300</v>
      </c>
      <c r="T16" s="24">
        <v>589.70000000000005</v>
      </c>
      <c r="U16" s="24">
        <v>227.5</v>
      </c>
      <c r="V16" s="24">
        <v>541.79999999999995</v>
      </c>
      <c r="W16" s="24">
        <v>283.3</v>
      </c>
      <c r="X16" s="24">
        <v>614</v>
      </c>
      <c r="Y16" s="24">
        <v>297.10000000000002</v>
      </c>
    </row>
    <row r="17" spans="2:25" x14ac:dyDescent="0.25">
      <c r="L17" s="159"/>
      <c r="M17" s="28" t="s">
        <v>317</v>
      </c>
      <c r="N17" s="26">
        <v>0.25533703143385444</v>
      </c>
      <c r="O17" s="26">
        <v>0.27168127739511583</v>
      </c>
      <c r="P17" s="26">
        <v>0.29978797516280481</v>
      </c>
      <c r="R17" s="159"/>
      <c r="S17" s="28" t="s">
        <v>310</v>
      </c>
      <c r="T17" s="24">
        <v>4764</v>
      </c>
      <c r="U17" s="24">
        <v>1004</v>
      </c>
      <c r="V17" s="24">
        <v>5572</v>
      </c>
      <c r="W17" s="24">
        <v>952</v>
      </c>
      <c r="X17" s="24">
        <v>6108</v>
      </c>
      <c r="Y17" s="24">
        <v>989</v>
      </c>
    </row>
    <row r="18" spans="2:25" x14ac:dyDescent="0.25">
      <c r="L18" s="159"/>
      <c r="M18" s="28" t="s">
        <v>304</v>
      </c>
      <c r="N18" s="26">
        <v>0.26983832494036575</v>
      </c>
      <c r="O18" s="26">
        <v>0.30885942660221122</v>
      </c>
      <c r="P18" s="26">
        <v>0.29193482425364303</v>
      </c>
      <c r="R18" s="159"/>
      <c r="S18" s="28" t="s">
        <v>309</v>
      </c>
      <c r="T18" s="24">
        <v>35299</v>
      </c>
      <c r="U18" s="24">
        <v>9746</v>
      </c>
      <c r="V18" s="24">
        <v>38968</v>
      </c>
      <c r="W18" s="24">
        <v>9965</v>
      </c>
      <c r="X18" s="24">
        <v>40465</v>
      </c>
      <c r="Y18" s="24">
        <v>9836</v>
      </c>
    </row>
    <row r="19" spans="2:25" x14ac:dyDescent="0.25">
      <c r="L19" s="159"/>
      <c r="M19" s="28" t="s">
        <v>307</v>
      </c>
      <c r="N19" s="26">
        <v>0.2518822944394068</v>
      </c>
      <c r="O19" s="26">
        <v>0.27188415890426859</v>
      </c>
      <c r="P19" s="26">
        <v>0.29184559271570032</v>
      </c>
      <c r="R19" s="159"/>
      <c r="S19" s="28" t="s">
        <v>316</v>
      </c>
      <c r="T19" s="24">
        <v>20720</v>
      </c>
      <c r="U19" s="24">
        <v>7657</v>
      </c>
      <c r="V19" s="24">
        <v>23191</v>
      </c>
      <c r="W19" s="24">
        <v>8037</v>
      </c>
      <c r="X19" s="24">
        <v>25754</v>
      </c>
      <c r="Y19" s="24">
        <v>8296</v>
      </c>
    </row>
    <row r="20" spans="2:25" x14ac:dyDescent="0.25">
      <c r="L20" s="159"/>
      <c r="M20" s="28" t="s">
        <v>312</v>
      </c>
      <c r="N20" s="26">
        <v>0.23985680190930789</v>
      </c>
      <c r="O20" s="26">
        <v>0.26901521216973578</v>
      </c>
      <c r="P20" s="26">
        <v>0.27647494445815846</v>
      </c>
      <c r="R20" s="159"/>
      <c r="S20" s="28" t="s">
        <v>305</v>
      </c>
      <c r="T20" s="24">
        <v>6816.1</v>
      </c>
      <c r="U20" s="24">
        <v>786.3</v>
      </c>
      <c r="V20" s="24">
        <v>6527.7</v>
      </c>
      <c r="W20" s="24">
        <v>850.9</v>
      </c>
      <c r="X20" s="24">
        <v>6673.4</v>
      </c>
      <c r="Y20" s="24">
        <v>857.3</v>
      </c>
    </row>
    <row r="21" spans="2:25" x14ac:dyDescent="0.25">
      <c r="L21" s="159"/>
      <c r="M21" s="28" t="s">
        <v>287</v>
      </c>
      <c r="N21" s="26">
        <v>0.23528919705179802</v>
      </c>
      <c r="O21" s="26">
        <v>0.22022574487509336</v>
      </c>
      <c r="P21" s="26">
        <v>0.25475750094801769</v>
      </c>
      <c r="R21" s="159"/>
      <c r="S21" s="28" t="s">
        <v>285</v>
      </c>
      <c r="T21" s="24">
        <v>4274.3</v>
      </c>
      <c r="U21" s="24">
        <v>1146.3</v>
      </c>
      <c r="V21" s="24">
        <v>4743.3999999999996</v>
      </c>
      <c r="W21" s="24">
        <v>1209.7</v>
      </c>
      <c r="X21" s="24">
        <v>5322.3</v>
      </c>
      <c r="Y21" s="24">
        <v>1245.2</v>
      </c>
    </row>
    <row r="22" spans="2:25" x14ac:dyDescent="0.25">
      <c r="L22" s="159"/>
      <c r="M22" s="28" t="s">
        <v>302</v>
      </c>
      <c r="N22" s="26">
        <v>0.27984733645111004</v>
      </c>
      <c r="O22" s="26">
        <v>0.33258013662637936</v>
      </c>
      <c r="P22" s="26">
        <v>0.24504655433486905</v>
      </c>
      <c r="R22" s="159"/>
      <c r="S22" s="28" t="s">
        <v>319</v>
      </c>
      <c r="T22" s="24">
        <v>2351.1</v>
      </c>
      <c r="U22" s="24">
        <v>653.5</v>
      </c>
      <c r="V22" s="24">
        <v>2911.7</v>
      </c>
      <c r="W22" s="24">
        <v>727</v>
      </c>
      <c r="X22" s="24">
        <v>4304.3999999999996</v>
      </c>
      <c r="Y22" s="24">
        <v>872.6</v>
      </c>
    </row>
    <row r="23" spans="2:25" x14ac:dyDescent="0.25">
      <c r="B23" s="164" t="s">
        <v>459</v>
      </c>
      <c r="C23" s="164"/>
      <c r="D23" s="164"/>
      <c r="E23" s="164"/>
      <c r="F23" s="164"/>
      <c r="G23" s="164"/>
      <c r="H23" s="164"/>
      <c r="I23" s="164"/>
      <c r="J23" s="164"/>
      <c r="L23" s="159"/>
      <c r="M23" s="28" t="s">
        <v>309</v>
      </c>
      <c r="N23" s="26">
        <v>0.27609847304456214</v>
      </c>
      <c r="O23" s="26">
        <v>0.25572264422089919</v>
      </c>
      <c r="P23" s="26">
        <v>0.24307426170764859</v>
      </c>
      <c r="R23" s="159"/>
      <c r="S23" s="28" t="s">
        <v>307</v>
      </c>
      <c r="T23" s="24">
        <v>34187</v>
      </c>
      <c r="U23" s="24">
        <v>8611.1</v>
      </c>
      <c r="V23" s="24">
        <v>34461</v>
      </c>
      <c r="W23" s="24">
        <v>9369.4</v>
      </c>
      <c r="X23" s="24">
        <v>34627.9</v>
      </c>
      <c r="Y23" s="24">
        <v>10106</v>
      </c>
    </row>
    <row r="24" spans="2:25" x14ac:dyDescent="0.25">
      <c r="L24" s="159"/>
      <c r="M24" s="28" t="s">
        <v>285</v>
      </c>
      <c r="N24" s="26">
        <v>0.26818426409002644</v>
      </c>
      <c r="O24" s="26">
        <v>0.25502803895939624</v>
      </c>
      <c r="P24" s="26">
        <v>0.23395900268680833</v>
      </c>
      <c r="R24" s="159"/>
      <c r="S24" s="28" t="s">
        <v>299</v>
      </c>
      <c r="T24" s="24">
        <v>858.7</v>
      </c>
      <c r="U24" s="24">
        <v>328.4</v>
      </c>
      <c r="V24" s="24">
        <v>1048.0999999999999</v>
      </c>
      <c r="W24" s="24">
        <v>415.1</v>
      </c>
      <c r="X24" s="24">
        <v>1379.4</v>
      </c>
      <c r="Y24" s="24">
        <v>477.3</v>
      </c>
    </row>
    <row r="25" spans="2:25" x14ac:dyDescent="0.25">
      <c r="L25" s="159"/>
      <c r="M25" s="28" t="s">
        <v>314</v>
      </c>
      <c r="N25" s="26">
        <v>0.19494458623221339</v>
      </c>
      <c r="O25" s="26">
        <v>0.23818620913383554</v>
      </c>
      <c r="P25" s="26">
        <v>0.23394396882383625</v>
      </c>
      <c r="R25" s="159"/>
      <c r="S25" s="28" t="s">
        <v>301</v>
      </c>
      <c r="T25" s="24">
        <v>1277.5</v>
      </c>
      <c r="U25" s="24">
        <v>411.6</v>
      </c>
      <c r="V25" s="24">
        <v>1310.7</v>
      </c>
      <c r="W25" s="24">
        <v>536.4</v>
      </c>
      <c r="X25" s="24">
        <v>1918.2</v>
      </c>
      <c r="Y25" s="24">
        <v>589.5</v>
      </c>
    </row>
    <row r="26" spans="2:25" x14ac:dyDescent="0.25">
      <c r="L26" s="159"/>
      <c r="M26" s="28" t="s">
        <v>313</v>
      </c>
      <c r="N26" s="26">
        <v>0.16891708508617181</v>
      </c>
      <c r="O26" s="26">
        <v>0.17760163949248065</v>
      </c>
      <c r="P26" s="26">
        <v>0.22065432320690276</v>
      </c>
      <c r="R26" s="159"/>
      <c r="S26" s="28" t="s">
        <v>311</v>
      </c>
      <c r="T26" s="24">
        <v>92.3</v>
      </c>
      <c r="U26" s="24">
        <v>13.7</v>
      </c>
      <c r="V26" s="24">
        <v>86.8</v>
      </c>
      <c r="W26" s="24">
        <v>18.8</v>
      </c>
      <c r="X26" s="24">
        <v>138.5</v>
      </c>
      <c r="Y26" s="24">
        <v>21.2</v>
      </c>
    </row>
    <row r="27" spans="2:25" x14ac:dyDescent="0.25">
      <c r="L27" s="159"/>
      <c r="M27" s="28" t="s">
        <v>303</v>
      </c>
      <c r="N27" s="26">
        <v>0.2543193327375633</v>
      </c>
      <c r="O27" s="26">
        <v>0.25520298047276468</v>
      </c>
      <c r="P27" s="26">
        <v>0.21529612933312606</v>
      </c>
      <c r="R27" s="159"/>
      <c r="S27" s="28" t="s">
        <v>317</v>
      </c>
      <c r="T27" s="24">
        <v>11898</v>
      </c>
      <c r="U27" s="24">
        <v>3038</v>
      </c>
      <c r="V27" s="24">
        <v>12776</v>
      </c>
      <c r="W27" s="24">
        <v>3471</v>
      </c>
      <c r="X27" s="24">
        <v>13206</v>
      </c>
      <c r="Y27" s="24">
        <v>3959</v>
      </c>
    </row>
    <row r="28" spans="2:25" x14ac:dyDescent="0.25">
      <c r="L28" s="159"/>
      <c r="M28" s="28" t="s">
        <v>319</v>
      </c>
      <c r="N28" s="26">
        <v>0.27795499978733362</v>
      </c>
      <c r="O28" s="26">
        <v>0.24968231617268263</v>
      </c>
      <c r="P28" s="26">
        <v>0.20272279527924916</v>
      </c>
      <c r="R28" s="159"/>
      <c r="S28" s="28" t="s">
        <v>287</v>
      </c>
      <c r="T28" s="24">
        <v>10759.1</v>
      </c>
      <c r="U28" s="24">
        <v>2531.5</v>
      </c>
      <c r="V28" s="24">
        <v>12049</v>
      </c>
      <c r="W28" s="24">
        <v>2653.5</v>
      </c>
      <c r="X28" s="24">
        <v>12921.7</v>
      </c>
      <c r="Y28" s="24">
        <v>3291.9</v>
      </c>
    </row>
    <row r="29" spans="2:25" x14ac:dyDescent="0.25">
      <c r="L29" s="159"/>
      <c r="M29" s="28" t="s">
        <v>286</v>
      </c>
      <c r="N29" s="26">
        <v>0.17310708317264428</v>
      </c>
      <c r="O29" s="26">
        <v>0.18207488693496179</v>
      </c>
      <c r="P29" s="26">
        <v>0.17770937955613156</v>
      </c>
      <c r="R29" s="159"/>
      <c r="S29" s="28" t="s">
        <v>304</v>
      </c>
      <c r="T29" s="24">
        <v>3773</v>
      </c>
      <c r="U29" s="24">
        <v>1018.1</v>
      </c>
      <c r="V29" s="24">
        <v>4178.6000000000004</v>
      </c>
      <c r="W29" s="24">
        <v>1290.5999999999999</v>
      </c>
      <c r="X29" s="24">
        <v>4645.8999999999996</v>
      </c>
      <c r="Y29" s="24">
        <v>1356.3</v>
      </c>
    </row>
    <row r="30" spans="2:25" x14ac:dyDescent="0.25">
      <c r="L30" s="159"/>
      <c r="M30" s="28" t="s">
        <v>310</v>
      </c>
      <c r="N30" s="26">
        <v>0.21074727120067172</v>
      </c>
      <c r="O30" s="26">
        <v>0.17085427135678391</v>
      </c>
      <c r="P30" s="26">
        <v>0.16191879502292075</v>
      </c>
      <c r="R30" s="159"/>
      <c r="S30" s="28" t="s">
        <v>298</v>
      </c>
      <c r="T30" s="24">
        <v>7094.3</v>
      </c>
      <c r="U30" s="24">
        <v>1006.3</v>
      </c>
      <c r="V30" s="24">
        <v>9406.2999999999993</v>
      </c>
      <c r="W30" s="24">
        <v>1612.7</v>
      </c>
      <c r="X30" s="24">
        <v>11507</v>
      </c>
      <c r="Y30" s="24">
        <v>1751.5</v>
      </c>
    </row>
    <row r="31" spans="2:25" x14ac:dyDescent="0.25">
      <c r="L31" s="159"/>
      <c r="M31" s="28" t="s">
        <v>311</v>
      </c>
      <c r="N31" s="26">
        <v>0.14842903575297942</v>
      </c>
      <c r="O31" s="26">
        <v>0.21658986175115208</v>
      </c>
      <c r="P31" s="26">
        <v>0.15306859205776172</v>
      </c>
      <c r="R31" s="159"/>
      <c r="S31" s="28" t="s">
        <v>288</v>
      </c>
      <c r="T31" s="24">
        <v>1759.5</v>
      </c>
      <c r="U31" s="24">
        <v>646.79999999999995</v>
      </c>
      <c r="V31" s="24">
        <v>1927.9</v>
      </c>
      <c r="W31" s="24">
        <v>726.6</v>
      </c>
      <c r="X31" s="24">
        <v>1793.5</v>
      </c>
      <c r="Y31" s="24">
        <v>781</v>
      </c>
    </row>
    <row r="32" spans="2:25" x14ac:dyDescent="0.25">
      <c r="L32" s="159"/>
      <c r="M32" s="28" t="s">
        <v>298</v>
      </c>
      <c r="N32" s="26">
        <v>0.14184627094991753</v>
      </c>
      <c r="O32" s="26">
        <v>0.17144892253064437</v>
      </c>
      <c r="P32" s="26">
        <v>0.15221169722777439</v>
      </c>
      <c r="R32" s="159"/>
      <c r="S32" s="28" t="s">
        <v>306</v>
      </c>
      <c r="T32" s="24">
        <v>814.6</v>
      </c>
      <c r="U32" s="24">
        <v>112.5</v>
      </c>
      <c r="V32" s="24">
        <v>1030.0999999999999</v>
      </c>
      <c r="W32" s="24">
        <v>119.7</v>
      </c>
      <c r="X32" s="24">
        <v>880.4</v>
      </c>
      <c r="Y32" s="24">
        <v>119.1</v>
      </c>
    </row>
    <row r="33" spans="2:25" x14ac:dyDescent="0.25">
      <c r="L33" s="159"/>
      <c r="M33" s="28" t="s">
        <v>306</v>
      </c>
      <c r="N33" s="26">
        <v>0.13810459121041002</v>
      </c>
      <c r="O33" s="26">
        <v>0.11620231045529561</v>
      </c>
      <c r="P33" s="26">
        <v>0.13527941844616084</v>
      </c>
      <c r="R33" s="159"/>
      <c r="S33" s="28" t="s">
        <v>313</v>
      </c>
      <c r="T33" s="24">
        <v>29476</v>
      </c>
      <c r="U33" s="24">
        <v>4979</v>
      </c>
      <c r="V33" s="24">
        <v>33181</v>
      </c>
      <c r="W33" s="24">
        <v>5893</v>
      </c>
      <c r="X33" s="24">
        <v>33378</v>
      </c>
      <c r="Y33" s="24">
        <v>7365</v>
      </c>
    </row>
    <row r="34" spans="2:25" x14ac:dyDescent="0.25">
      <c r="L34" s="159"/>
      <c r="M34" s="28" t="s">
        <v>305</v>
      </c>
      <c r="N34" s="26">
        <v>0.11535922301609423</v>
      </c>
      <c r="O34" s="26">
        <v>0.13035219143036597</v>
      </c>
      <c r="P34" s="26">
        <v>0.12846525009740162</v>
      </c>
      <c r="R34" s="159"/>
      <c r="S34" s="28" t="s">
        <v>308</v>
      </c>
      <c r="T34" s="24">
        <v>6602.7</v>
      </c>
      <c r="U34" s="24">
        <v>2046.8</v>
      </c>
      <c r="V34" s="24">
        <v>6555.5</v>
      </c>
      <c r="W34" s="24">
        <v>2009.7</v>
      </c>
      <c r="X34" s="24">
        <v>6965.2</v>
      </c>
      <c r="Y34" s="24">
        <v>2354.9</v>
      </c>
    </row>
    <row r="35" spans="2:25" x14ac:dyDescent="0.25">
      <c r="T35" s="24"/>
      <c r="U35" s="24"/>
      <c r="V35" s="24"/>
      <c r="W35" s="24"/>
      <c r="X35" s="24"/>
      <c r="Y35" s="24"/>
    </row>
    <row r="36" spans="2:25" x14ac:dyDescent="0.25">
      <c r="L36" s="159" t="s">
        <v>339</v>
      </c>
      <c r="M36" s="28" t="s">
        <v>312</v>
      </c>
      <c r="N36" s="26">
        <v>0.86274509803921573</v>
      </c>
      <c r="O36" s="26">
        <v>0.72231404958677681</v>
      </c>
      <c r="P36" s="26">
        <v>0.77061310782241021</v>
      </c>
      <c r="R36" s="159" t="s">
        <v>339</v>
      </c>
      <c r="S36" s="28" t="s">
        <v>286</v>
      </c>
      <c r="T36" s="24">
        <v>5647.8</v>
      </c>
      <c r="U36" s="24">
        <v>3008.9</v>
      </c>
      <c r="V36" s="24">
        <v>6249.6</v>
      </c>
      <c r="W36" s="24">
        <v>3301.8</v>
      </c>
      <c r="X36" s="24">
        <v>6954.8</v>
      </c>
      <c r="Y36" s="24">
        <v>3501.6</v>
      </c>
    </row>
    <row r="37" spans="2:25" x14ac:dyDescent="0.25">
      <c r="L37" s="159"/>
      <c r="M37" s="28" t="s">
        <v>315</v>
      </c>
      <c r="N37" s="26">
        <v>0.58596482524247751</v>
      </c>
      <c r="O37" s="26">
        <v>0.66415564978797703</v>
      </c>
      <c r="P37" s="26">
        <v>0.72164776517678453</v>
      </c>
      <c r="R37" s="159"/>
      <c r="S37" s="28" t="s">
        <v>314</v>
      </c>
      <c r="T37" s="24">
        <v>8037.2</v>
      </c>
      <c r="U37" s="24">
        <v>4751</v>
      </c>
      <c r="V37" s="24">
        <v>8511</v>
      </c>
      <c r="W37" s="24">
        <v>5250.2</v>
      </c>
      <c r="X37" s="24">
        <v>9326.4</v>
      </c>
      <c r="Y37" s="24">
        <v>5670.8</v>
      </c>
    </row>
    <row r="38" spans="2:25" x14ac:dyDescent="0.25">
      <c r="L38" s="159"/>
      <c r="M38" s="28" t="s">
        <v>316</v>
      </c>
      <c r="N38" s="26">
        <v>0.73272618829142966</v>
      </c>
      <c r="O38" s="26">
        <v>0.7301597430497947</v>
      </c>
      <c r="P38" s="26">
        <v>0.71879949477736116</v>
      </c>
      <c r="R38" s="159"/>
      <c r="S38" s="28" t="s">
        <v>302</v>
      </c>
      <c r="T38" s="24">
        <v>1091.3</v>
      </c>
      <c r="U38" s="24">
        <v>531.29999999999995</v>
      </c>
      <c r="V38" s="24">
        <v>1236.8</v>
      </c>
      <c r="W38" s="24">
        <v>669</v>
      </c>
      <c r="X38" s="24">
        <v>1396.2</v>
      </c>
      <c r="Y38" s="24">
        <v>968.5</v>
      </c>
    </row>
    <row r="39" spans="2:25" x14ac:dyDescent="0.25">
      <c r="L39" s="159"/>
      <c r="M39" s="28" t="s">
        <v>302</v>
      </c>
      <c r="N39" s="26">
        <v>0.48685054522129567</v>
      </c>
      <c r="O39" s="26">
        <v>0.54091203104786545</v>
      </c>
      <c r="P39" s="26">
        <v>0.69366852886405961</v>
      </c>
      <c r="R39" s="159"/>
      <c r="S39" s="28" t="s">
        <v>303</v>
      </c>
      <c r="T39" s="24">
        <v>1438</v>
      </c>
      <c r="U39" s="24">
        <v>806.9</v>
      </c>
      <c r="V39" s="24">
        <v>1550.9</v>
      </c>
      <c r="W39" s="24">
        <v>907.1</v>
      </c>
      <c r="X39" s="24">
        <v>1374.5</v>
      </c>
      <c r="Y39" s="24">
        <v>917.1</v>
      </c>
    </row>
    <row r="40" spans="2:25" x14ac:dyDescent="0.25">
      <c r="L40" s="159"/>
      <c r="M40" s="28" t="s">
        <v>303</v>
      </c>
      <c r="N40" s="26">
        <v>0.56112656467315714</v>
      </c>
      <c r="O40" s="26">
        <v>0.58488619511251527</v>
      </c>
      <c r="P40" s="26">
        <v>0.66722444525281921</v>
      </c>
      <c r="R40" s="159"/>
      <c r="S40" s="28" t="s">
        <v>312</v>
      </c>
      <c r="T40" s="24">
        <v>255</v>
      </c>
      <c r="U40" s="24">
        <v>220</v>
      </c>
      <c r="V40" s="24">
        <v>363</v>
      </c>
      <c r="W40" s="24">
        <v>262.2</v>
      </c>
      <c r="X40" s="24">
        <v>378.4</v>
      </c>
      <c r="Y40" s="24">
        <v>291.60000000000002</v>
      </c>
    </row>
    <row r="41" spans="2:25" x14ac:dyDescent="0.25">
      <c r="B41" s="157" t="s">
        <v>261</v>
      </c>
      <c r="C41" s="157"/>
      <c r="D41" s="157"/>
      <c r="E41" s="157"/>
      <c r="F41" s="157"/>
      <c r="G41" s="157"/>
      <c r="H41" s="157"/>
      <c r="I41" s="157"/>
      <c r="J41" s="157"/>
      <c r="L41" s="159"/>
      <c r="M41" s="28" t="s">
        <v>306</v>
      </c>
      <c r="N41" s="26">
        <v>0.60230326295585412</v>
      </c>
      <c r="O41" s="26">
        <v>0.60123476333702708</v>
      </c>
      <c r="P41" s="26">
        <v>0.65647226173541962</v>
      </c>
      <c r="R41" s="159"/>
      <c r="S41" s="28" t="s">
        <v>284</v>
      </c>
      <c r="T41" s="24">
        <v>3246.6</v>
      </c>
      <c r="U41" s="24">
        <v>1531.5</v>
      </c>
      <c r="V41" s="24">
        <v>3892.9</v>
      </c>
      <c r="W41" s="24">
        <v>1989.2</v>
      </c>
      <c r="X41" s="24">
        <v>4201.6000000000004</v>
      </c>
      <c r="Y41" s="24">
        <v>2239.1</v>
      </c>
    </row>
    <row r="42" spans="2:25" x14ac:dyDescent="0.25">
      <c r="B42" s="157"/>
      <c r="C42" s="157"/>
      <c r="D42" s="157"/>
      <c r="E42" s="157"/>
      <c r="F42" s="157"/>
      <c r="G42" s="157"/>
      <c r="H42" s="157"/>
      <c r="I42" s="157"/>
      <c r="J42" s="157"/>
      <c r="L42" s="159"/>
      <c r="M42" s="28" t="s">
        <v>300</v>
      </c>
      <c r="N42" s="26">
        <v>0.61678064176749081</v>
      </c>
      <c r="O42" s="26">
        <v>0.60721769499417932</v>
      </c>
      <c r="P42" s="26">
        <v>0.64125183784919138</v>
      </c>
      <c r="R42" s="159"/>
      <c r="S42" s="28" t="s">
        <v>315</v>
      </c>
      <c r="T42" s="24">
        <v>4031.3</v>
      </c>
      <c r="U42" s="24">
        <v>2362.1999999999998</v>
      </c>
      <c r="V42" s="24">
        <v>4009</v>
      </c>
      <c r="W42" s="24">
        <v>2662.6</v>
      </c>
      <c r="X42" s="24">
        <v>4197.2</v>
      </c>
      <c r="Y42" s="24">
        <v>3028.9</v>
      </c>
    </row>
    <row r="43" spans="2:25" x14ac:dyDescent="0.25">
      <c r="L43" s="159"/>
      <c r="M43" s="28" t="s">
        <v>299</v>
      </c>
      <c r="N43" s="26">
        <v>0.51187137782763137</v>
      </c>
      <c r="O43" s="26">
        <v>0.57145242070116864</v>
      </c>
      <c r="P43" s="26">
        <v>0.62843663575727993</v>
      </c>
      <c r="R43" s="159"/>
      <c r="S43" s="28" t="s">
        <v>300</v>
      </c>
      <c r="T43" s="24">
        <v>380.2</v>
      </c>
      <c r="U43" s="24">
        <v>234.5</v>
      </c>
      <c r="V43" s="24">
        <v>429.5</v>
      </c>
      <c r="W43" s="24">
        <v>260.8</v>
      </c>
      <c r="X43" s="24">
        <v>476.1</v>
      </c>
      <c r="Y43" s="24">
        <v>305.3</v>
      </c>
    </row>
    <row r="44" spans="2:25" x14ac:dyDescent="0.25">
      <c r="L44" s="159"/>
      <c r="M44" s="28" t="s">
        <v>310</v>
      </c>
      <c r="N44" s="26">
        <v>0.6342769701606733</v>
      </c>
      <c r="O44" s="26">
        <v>0.61600292290829373</v>
      </c>
      <c r="P44" s="26">
        <v>0.62410133515919208</v>
      </c>
      <c r="R44" s="159"/>
      <c r="S44" s="28" t="s">
        <v>310</v>
      </c>
      <c r="T44" s="24">
        <v>2614</v>
      </c>
      <c r="U44" s="24">
        <v>1658</v>
      </c>
      <c r="V44" s="24">
        <v>2737</v>
      </c>
      <c r="W44" s="24">
        <v>1686</v>
      </c>
      <c r="X44" s="24">
        <v>2921</v>
      </c>
      <c r="Y44" s="24">
        <v>1823</v>
      </c>
    </row>
    <row r="45" spans="2:25" x14ac:dyDescent="0.25">
      <c r="L45" s="159"/>
      <c r="M45" s="28" t="s">
        <v>309</v>
      </c>
      <c r="N45" s="26">
        <v>0.54995775001712832</v>
      </c>
      <c r="O45" s="26">
        <v>0.57936667785610385</v>
      </c>
      <c r="P45" s="26">
        <v>0.6200450140094621</v>
      </c>
      <c r="R45" s="159"/>
      <c r="S45" s="28" t="s">
        <v>309</v>
      </c>
      <c r="T45" s="24">
        <v>43787</v>
      </c>
      <c r="U45" s="24">
        <v>24081</v>
      </c>
      <c r="V45" s="24">
        <v>44685</v>
      </c>
      <c r="W45" s="24">
        <v>25889</v>
      </c>
      <c r="X45" s="24">
        <v>43542</v>
      </c>
      <c r="Y45" s="24">
        <v>26998</v>
      </c>
    </row>
    <row r="46" spans="2:25" x14ac:dyDescent="0.25">
      <c r="L46" s="159"/>
      <c r="M46" s="28" t="s">
        <v>314</v>
      </c>
      <c r="N46" s="26">
        <v>0.59112626287761905</v>
      </c>
      <c r="O46" s="26">
        <v>0.61687228292797558</v>
      </c>
      <c r="P46" s="26">
        <v>0.60803739921084243</v>
      </c>
      <c r="R46" s="159"/>
      <c r="S46" s="28" t="s">
        <v>316</v>
      </c>
      <c r="T46" s="24">
        <v>43592</v>
      </c>
      <c r="U46" s="24">
        <v>31941</v>
      </c>
      <c r="V46" s="24">
        <v>47013</v>
      </c>
      <c r="W46" s="24">
        <v>34327</v>
      </c>
      <c r="X46" s="24">
        <v>49879</v>
      </c>
      <c r="Y46" s="24">
        <v>35853</v>
      </c>
    </row>
    <row r="47" spans="2:25" x14ac:dyDescent="0.25">
      <c r="L47" s="159"/>
      <c r="M47" s="28" t="s">
        <v>285</v>
      </c>
      <c r="N47" s="26">
        <v>0.57967568595748731</v>
      </c>
      <c r="O47" s="26">
        <v>0.58827818056624415</v>
      </c>
      <c r="P47" s="26">
        <v>0.6042050037195098</v>
      </c>
      <c r="R47" s="159"/>
      <c r="S47" s="28" t="s">
        <v>305</v>
      </c>
      <c r="T47" s="24">
        <v>4926.8</v>
      </c>
      <c r="U47" s="24">
        <v>1915.1</v>
      </c>
      <c r="V47" s="24">
        <v>5138.6000000000004</v>
      </c>
      <c r="W47" s="24">
        <v>2109.5</v>
      </c>
      <c r="X47" s="24">
        <v>5827</v>
      </c>
      <c r="Y47" s="24">
        <v>2262.4</v>
      </c>
    </row>
    <row r="48" spans="2:25" x14ac:dyDescent="0.25">
      <c r="L48" s="159"/>
      <c r="M48" s="28" t="s">
        <v>288</v>
      </c>
      <c r="N48" s="26">
        <v>0.52876016260162595</v>
      </c>
      <c r="O48" s="26">
        <v>0.58248527048741294</v>
      </c>
      <c r="P48" s="26">
        <v>0.56744321916307605</v>
      </c>
      <c r="R48" s="159"/>
      <c r="S48" s="28" t="s">
        <v>285</v>
      </c>
      <c r="T48" s="24">
        <v>2102.9</v>
      </c>
      <c r="U48" s="24">
        <v>1219</v>
      </c>
      <c r="V48" s="24">
        <v>2468.9</v>
      </c>
      <c r="W48" s="24">
        <v>1452.4</v>
      </c>
      <c r="X48" s="24">
        <v>2554.1</v>
      </c>
      <c r="Y48" s="24">
        <v>1543.2</v>
      </c>
    </row>
    <row r="49" spans="12:25" x14ac:dyDescent="0.25">
      <c r="L49" s="159"/>
      <c r="M49" s="28" t="s">
        <v>311</v>
      </c>
      <c r="N49" s="26">
        <v>0.43481095176010431</v>
      </c>
      <c r="O49" s="26">
        <v>0.53169014084507038</v>
      </c>
      <c r="P49" s="26">
        <v>0.56315422191207254</v>
      </c>
      <c r="R49" s="159"/>
      <c r="S49" s="28" t="s">
        <v>319</v>
      </c>
      <c r="T49" s="24">
        <v>8722.7000000000007</v>
      </c>
      <c r="U49" s="24">
        <v>1730.9</v>
      </c>
      <c r="V49" s="24">
        <v>8781.6</v>
      </c>
      <c r="W49" s="24">
        <v>2107.3000000000002</v>
      </c>
      <c r="X49" s="24">
        <v>7970.4</v>
      </c>
      <c r="Y49" s="24">
        <v>2458.8000000000002</v>
      </c>
    </row>
    <row r="50" spans="12:25" x14ac:dyDescent="0.25">
      <c r="L50" s="159"/>
      <c r="M50" s="28" t="s">
        <v>287</v>
      </c>
      <c r="N50" s="26">
        <v>0.3952703194353489</v>
      </c>
      <c r="O50" s="26">
        <v>0.4701242097641129</v>
      </c>
      <c r="P50" s="26">
        <v>0.54685979192651812</v>
      </c>
      <c r="R50" s="159"/>
      <c r="S50" s="28" t="s">
        <v>307</v>
      </c>
      <c r="T50" s="24">
        <v>26972.9</v>
      </c>
      <c r="U50" s="24">
        <v>13557.9</v>
      </c>
      <c r="V50" s="24">
        <v>29504.7</v>
      </c>
      <c r="W50" s="24">
        <v>14873.4</v>
      </c>
      <c r="X50" s="24">
        <v>31419.9</v>
      </c>
      <c r="Y50" s="24">
        <v>16033.4</v>
      </c>
    </row>
    <row r="51" spans="12:25" x14ac:dyDescent="0.25">
      <c r="L51" s="159"/>
      <c r="M51" s="28" t="s">
        <v>308</v>
      </c>
      <c r="N51" s="26">
        <v>0.5181330472103004</v>
      </c>
      <c r="O51" s="26">
        <v>0.50834257915848768</v>
      </c>
      <c r="P51" s="26">
        <v>0.53883624853554757</v>
      </c>
      <c r="R51" s="159"/>
      <c r="S51" s="28" t="s">
        <v>299</v>
      </c>
      <c r="T51" s="24">
        <v>534.9</v>
      </c>
      <c r="U51" s="24">
        <v>273.8</v>
      </c>
      <c r="V51" s="24">
        <v>599</v>
      </c>
      <c r="W51" s="24">
        <v>342.3</v>
      </c>
      <c r="X51" s="24">
        <v>614.70000000000005</v>
      </c>
      <c r="Y51" s="24">
        <v>386.3</v>
      </c>
    </row>
    <row r="52" spans="12:25" x14ac:dyDescent="0.25">
      <c r="L52" s="159"/>
      <c r="M52" s="28" t="s">
        <v>284</v>
      </c>
      <c r="N52" s="26">
        <v>0.47172426538532619</v>
      </c>
      <c r="O52" s="26">
        <v>0.51098153047856354</v>
      </c>
      <c r="P52" s="26">
        <v>0.53291603198781412</v>
      </c>
      <c r="R52" s="159"/>
      <c r="S52" s="28" t="s">
        <v>301</v>
      </c>
      <c r="T52" s="24">
        <v>1440.4</v>
      </c>
      <c r="U52" s="24">
        <v>548.4</v>
      </c>
      <c r="V52" s="24">
        <v>1547.9</v>
      </c>
      <c r="W52" s="24">
        <v>642.4</v>
      </c>
      <c r="X52" s="24">
        <v>1661.7</v>
      </c>
      <c r="Y52" s="24">
        <v>800.6</v>
      </c>
    </row>
    <row r="53" spans="12:25" x14ac:dyDescent="0.25">
      <c r="L53" s="159"/>
      <c r="M53" s="28" t="s">
        <v>307</v>
      </c>
      <c r="N53" s="26">
        <v>0.50264895506230323</v>
      </c>
      <c r="O53" s="26">
        <v>0.50410273617423662</v>
      </c>
      <c r="P53" s="26">
        <v>0.51029443123625473</v>
      </c>
      <c r="R53" s="159"/>
      <c r="S53" s="28" t="s">
        <v>311</v>
      </c>
      <c r="T53" s="24">
        <v>153.4</v>
      </c>
      <c r="U53" s="24">
        <v>66.7</v>
      </c>
      <c r="V53" s="24">
        <v>142</v>
      </c>
      <c r="W53" s="24">
        <v>75.5</v>
      </c>
      <c r="X53" s="24">
        <v>143.30000000000001</v>
      </c>
      <c r="Y53" s="24">
        <v>80.7</v>
      </c>
    </row>
    <row r="54" spans="12:25" x14ac:dyDescent="0.25">
      <c r="L54" s="159"/>
      <c r="M54" s="28" t="s">
        <v>286</v>
      </c>
      <c r="N54" s="26">
        <v>0.53275611742625451</v>
      </c>
      <c r="O54" s="26">
        <v>0.52832181259600619</v>
      </c>
      <c r="P54" s="26">
        <v>0.50347961120377294</v>
      </c>
      <c r="R54" s="159"/>
      <c r="S54" s="28" t="s">
        <v>317</v>
      </c>
      <c r="T54" s="24">
        <v>14500</v>
      </c>
      <c r="U54" s="24">
        <v>6007</v>
      </c>
      <c r="V54" s="24">
        <v>16221</v>
      </c>
      <c r="W54" s="24">
        <v>6786</v>
      </c>
      <c r="X54" s="24">
        <v>17747</v>
      </c>
      <c r="Y54" s="24">
        <v>7672</v>
      </c>
    </row>
    <row r="55" spans="12:25" x14ac:dyDescent="0.25">
      <c r="L55" s="159"/>
      <c r="M55" s="28" t="s">
        <v>313</v>
      </c>
      <c r="N55" s="26">
        <v>0.46546374918354017</v>
      </c>
      <c r="O55" s="26">
        <v>0.51448117651878256</v>
      </c>
      <c r="P55" s="26">
        <v>0.49458063012314984</v>
      </c>
      <c r="R55" s="159"/>
      <c r="S55" s="28" t="s">
        <v>287</v>
      </c>
      <c r="T55" s="24">
        <v>13743</v>
      </c>
      <c r="U55" s="24">
        <v>5432.2</v>
      </c>
      <c r="V55" s="24">
        <v>14362.8</v>
      </c>
      <c r="W55" s="24">
        <v>6752.3</v>
      </c>
      <c r="X55" s="24">
        <v>13870.1</v>
      </c>
      <c r="Y55" s="24">
        <v>7585</v>
      </c>
    </row>
    <row r="56" spans="12:25" x14ac:dyDescent="0.25">
      <c r="L56" s="159"/>
      <c r="M56" s="28" t="s">
        <v>301</v>
      </c>
      <c r="N56" s="26">
        <v>0.38072757567342402</v>
      </c>
      <c r="O56" s="26">
        <v>0.41501388978616188</v>
      </c>
      <c r="P56" s="26">
        <v>0.48179575133899016</v>
      </c>
      <c r="R56" s="159"/>
      <c r="S56" s="28" t="s">
        <v>304</v>
      </c>
      <c r="T56" s="24">
        <v>3854.2</v>
      </c>
      <c r="U56" s="24">
        <v>1692.7</v>
      </c>
      <c r="V56" s="24">
        <v>4262.8</v>
      </c>
      <c r="W56" s="24">
        <v>1949.7</v>
      </c>
      <c r="X56" s="24">
        <v>4249.2</v>
      </c>
      <c r="Y56" s="24">
        <v>2031.1</v>
      </c>
    </row>
    <row r="57" spans="12:25" x14ac:dyDescent="0.25">
      <c r="L57" s="159"/>
      <c r="M57" s="28" t="s">
        <v>304</v>
      </c>
      <c r="N57" s="26">
        <v>0.43918322868558979</v>
      </c>
      <c r="O57" s="26">
        <v>0.45737543398705077</v>
      </c>
      <c r="P57" s="26">
        <v>0.47799585804386707</v>
      </c>
      <c r="R57" s="159"/>
      <c r="S57" s="28" t="s">
        <v>298</v>
      </c>
      <c r="T57" s="24">
        <v>7688.7</v>
      </c>
      <c r="U57" s="24">
        <v>1078.3</v>
      </c>
      <c r="V57" s="24">
        <v>9964.2000000000007</v>
      </c>
      <c r="W57" s="24">
        <v>1733.6</v>
      </c>
      <c r="X57" s="24">
        <v>8036.7</v>
      </c>
      <c r="Y57" s="24">
        <v>2118.6999999999998</v>
      </c>
    </row>
    <row r="58" spans="12:25" x14ac:dyDescent="0.25">
      <c r="L58" s="159"/>
      <c r="M58" s="28" t="s">
        <v>317</v>
      </c>
      <c r="N58" s="26">
        <v>0.41427586206896549</v>
      </c>
      <c r="O58" s="26">
        <v>0.41834658775661182</v>
      </c>
      <c r="P58" s="26">
        <v>0.43229841663379726</v>
      </c>
      <c r="R58" s="159"/>
      <c r="S58" s="28" t="s">
        <v>288</v>
      </c>
      <c r="T58" s="24">
        <v>984</v>
      </c>
      <c r="U58" s="24">
        <v>520.29999999999995</v>
      </c>
      <c r="V58" s="24">
        <v>1120.2</v>
      </c>
      <c r="W58" s="24">
        <v>652.5</v>
      </c>
      <c r="X58" s="24">
        <v>1369.3</v>
      </c>
      <c r="Y58" s="24">
        <v>777</v>
      </c>
    </row>
    <row r="59" spans="12:25" x14ac:dyDescent="0.25">
      <c r="L59" s="159"/>
      <c r="M59" s="28" t="s">
        <v>305</v>
      </c>
      <c r="N59" s="26">
        <v>0.38871072501420795</v>
      </c>
      <c r="O59" s="26">
        <v>0.41052037519947066</v>
      </c>
      <c r="P59" s="26">
        <v>0.38826154110176764</v>
      </c>
      <c r="R59" s="159"/>
      <c r="S59" s="28" t="s">
        <v>306</v>
      </c>
      <c r="T59" s="24">
        <v>521</v>
      </c>
      <c r="U59" s="24">
        <v>313.8</v>
      </c>
      <c r="V59" s="24">
        <v>631.70000000000005</v>
      </c>
      <c r="W59" s="24">
        <v>379.8</v>
      </c>
      <c r="X59" s="24">
        <v>703</v>
      </c>
      <c r="Y59" s="24">
        <v>461.5</v>
      </c>
    </row>
    <row r="60" spans="12:25" x14ac:dyDescent="0.25">
      <c r="L60" s="159"/>
      <c r="M60" s="28" t="s">
        <v>319</v>
      </c>
      <c r="N60" s="26">
        <v>0.19843626400082542</v>
      </c>
      <c r="O60" s="26">
        <v>0.23996765965199965</v>
      </c>
      <c r="P60" s="26">
        <v>0.30849141824751586</v>
      </c>
      <c r="R60" s="159"/>
      <c r="S60" s="28" t="s">
        <v>313</v>
      </c>
      <c r="T60" s="24">
        <v>24496</v>
      </c>
      <c r="U60" s="24">
        <v>11402</v>
      </c>
      <c r="V60" s="24">
        <v>24411</v>
      </c>
      <c r="W60" s="24">
        <v>12559</v>
      </c>
      <c r="X60" s="24">
        <v>25741</v>
      </c>
      <c r="Y60" s="24">
        <v>12731</v>
      </c>
    </row>
    <row r="61" spans="12:25" x14ac:dyDescent="0.25">
      <c r="L61" s="159"/>
      <c r="M61" s="28" t="s">
        <v>298</v>
      </c>
      <c r="N61" s="26">
        <v>0.14024477479938091</v>
      </c>
      <c r="O61" s="26">
        <v>0.17398285863390939</v>
      </c>
      <c r="P61" s="26">
        <v>0.26362810606343395</v>
      </c>
      <c r="R61" s="159"/>
      <c r="S61" s="28" t="s">
        <v>308</v>
      </c>
      <c r="T61" s="24">
        <v>4660</v>
      </c>
      <c r="U61" s="24">
        <v>2414.5</v>
      </c>
      <c r="V61" s="24">
        <v>4686.8</v>
      </c>
      <c r="W61" s="24">
        <v>2382.5</v>
      </c>
      <c r="X61" s="24">
        <v>4865.3</v>
      </c>
      <c r="Y61" s="24">
        <v>2621.6</v>
      </c>
    </row>
  </sheetData>
  <mergeCells count="19">
    <mergeCell ref="C2:J3"/>
    <mergeCell ref="B2:B3"/>
    <mergeCell ref="B41:J42"/>
    <mergeCell ref="B5:J5"/>
    <mergeCell ref="B23:J23"/>
    <mergeCell ref="X5:Y5"/>
    <mergeCell ref="V5:W5"/>
    <mergeCell ref="T5:U5"/>
    <mergeCell ref="L9:L34"/>
    <mergeCell ref="L36:L61"/>
    <mergeCell ref="R36:R61"/>
    <mergeCell ref="R9:R34"/>
    <mergeCell ref="N6:P7"/>
    <mergeCell ref="Y6:Y8"/>
    <mergeCell ref="X6:X8"/>
    <mergeCell ref="W6:W8"/>
    <mergeCell ref="V6:V8"/>
    <mergeCell ref="U6:U8"/>
    <mergeCell ref="T6:T8"/>
  </mergeCells>
  <hyperlinks>
    <hyperlink ref="A1" location="Obsah!A1" display="Obsah" xr:uid="{00000000-0004-0000-1800-000000000000}"/>
  </hyperlinks>
  <pageMargins left="0.7" right="0.7" top="0.75" bottom="0.75" header="0.3" footer="0.3"/>
  <ignoredErrors>
    <ignoredError sqref="N8:P8 T5:Y5" numberStoredAsText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X114"/>
  <sheetViews>
    <sheetView zoomScale="70" zoomScaleNormal="70" workbookViewId="0">
      <selection activeCell="A61" sqref="A61"/>
    </sheetView>
  </sheetViews>
  <sheetFormatPr defaultRowHeight="13.5" x14ac:dyDescent="0.25"/>
  <cols>
    <col min="1" max="11" width="8.6640625" style="8"/>
    <col min="12" max="12" width="8.6640625" style="18"/>
    <col min="13" max="13" width="11.75" style="18" customWidth="1"/>
    <col min="14" max="14" width="9.75" style="18" customWidth="1"/>
    <col min="15" max="15" width="9.58203125" style="18" customWidth="1"/>
    <col min="16" max="16" width="10.25" style="18" customWidth="1"/>
    <col min="17" max="18" width="8.6640625" style="18"/>
    <col min="19" max="19" width="11.83203125" style="18" customWidth="1"/>
    <col min="20" max="30" width="8.6640625" style="18"/>
    <col min="31" max="31" width="12.25" style="18" customWidth="1"/>
    <col min="32" max="40" width="10.25" style="18" bestFit="1" customWidth="1"/>
    <col min="41" max="41" width="10.25" style="18" customWidth="1"/>
    <col min="42" max="50" width="11.25" style="18" bestFit="1" customWidth="1"/>
    <col min="51" max="16384" width="8.6640625" style="8"/>
  </cols>
  <sheetData>
    <row r="1" spans="1:50" x14ac:dyDescent="0.25">
      <c r="A1" s="10" t="s">
        <v>86</v>
      </c>
    </row>
    <row r="2" spans="1:50" ht="14" customHeight="1" x14ac:dyDescent="0.25">
      <c r="B2" s="156" t="s">
        <v>69</v>
      </c>
      <c r="C2" s="155" t="s">
        <v>22</v>
      </c>
      <c r="D2" s="155"/>
      <c r="E2" s="155"/>
      <c r="F2" s="155"/>
      <c r="G2" s="155"/>
      <c r="H2" s="155"/>
      <c r="I2" s="155"/>
      <c r="J2" s="155"/>
      <c r="K2" s="9"/>
      <c r="AD2" s="20"/>
      <c r="AE2" s="20"/>
      <c r="AF2" s="20"/>
      <c r="AG2" s="20"/>
    </row>
    <row r="3" spans="1:50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50" ht="13.5" customHeight="1" x14ac:dyDescent="0.25">
      <c r="B5" s="170" t="s">
        <v>433</v>
      </c>
      <c r="C5" s="170"/>
      <c r="D5" s="170"/>
      <c r="E5" s="170"/>
      <c r="F5" s="170"/>
      <c r="G5" s="170"/>
      <c r="H5" s="170"/>
      <c r="I5" s="170"/>
      <c r="J5" s="170"/>
    </row>
    <row r="6" spans="1:50" ht="13.5" customHeight="1" x14ac:dyDescent="0.25">
      <c r="N6" s="160" t="s">
        <v>543</v>
      </c>
      <c r="O6" s="160"/>
      <c r="P6" s="160"/>
      <c r="T6" s="160" t="s">
        <v>353</v>
      </c>
      <c r="U6" s="160"/>
      <c r="V6" s="160"/>
      <c r="W6" s="160"/>
      <c r="X6" s="160"/>
      <c r="Y6" s="160"/>
      <c r="Z6" s="160"/>
      <c r="AA6" s="160"/>
      <c r="AB6" s="160"/>
      <c r="AF6" s="160" t="s">
        <v>351</v>
      </c>
      <c r="AG6" s="160"/>
      <c r="AH6" s="160"/>
      <c r="AI6" s="160"/>
      <c r="AJ6" s="160"/>
      <c r="AK6" s="160"/>
      <c r="AL6" s="160"/>
      <c r="AM6" s="160"/>
      <c r="AN6" s="160"/>
      <c r="AO6" s="97"/>
      <c r="AP6" s="160" t="s">
        <v>352</v>
      </c>
      <c r="AQ6" s="160"/>
      <c r="AR6" s="160"/>
      <c r="AS6" s="160"/>
      <c r="AT6" s="160"/>
      <c r="AU6" s="160"/>
      <c r="AV6" s="160"/>
      <c r="AW6" s="160"/>
      <c r="AX6" s="160"/>
    </row>
    <row r="7" spans="1:50" ht="13.5" customHeight="1" x14ac:dyDescent="0.25">
      <c r="M7" s="85"/>
      <c r="N7" s="21" t="s">
        <v>548</v>
      </c>
      <c r="O7" s="21" t="s">
        <v>549</v>
      </c>
      <c r="P7" s="21" t="s">
        <v>550</v>
      </c>
      <c r="Q7" s="85"/>
      <c r="T7" s="70" t="s">
        <v>350</v>
      </c>
      <c r="U7" s="70" t="s">
        <v>290</v>
      </c>
      <c r="V7" s="70" t="s">
        <v>291</v>
      </c>
      <c r="W7" s="70" t="s">
        <v>292</v>
      </c>
      <c r="X7" s="70" t="s">
        <v>293</v>
      </c>
      <c r="Y7" s="70" t="s">
        <v>294</v>
      </c>
      <c r="Z7" s="70" t="s">
        <v>295</v>
      </c>
      <c r="AA7" s="70" t="s">
        <v>296</v>
      </c>
      <c r="AB7" s="70" t="s">
        <v>297</v>
      </c>
      <c r="AF7" s="70" t="s">
        <v>350</v>
      </c>
      <c r="AG7" s="70" t="s">
        <v>290</v>
      </c>
      <c r="AH7" s="70" t="s">
        <v>291</v>
      </c>
      <c r="AI7" s="70" t="s">
        <v>292</v>
      </c>
      <c r="AJ7" s="70" t="s">
        <v>293</v>
      </c>
      <c r="AK7" s="70" t="s">
        <v>294</v>
      </c>
      <c r="AL7" s="70" t="s">
        <v>295</v>
      </c>
      <c r="AM7" s="70" t="s">
        <v>296</v>
      </c>
      <c r="AN7" s="70" t="s">
        <v>297</v>
      </c>
      <c r="AO7" s="142"/>
      <c r="AP7" s="70" t="s">
        <v>350</v>
      </c>
      <c r="AQ7" s="70" t="s">
        <v>290</v>
      </c>
      <c r="AR7" s="70" t="s">
        <v>291</v>
      </c>
      <c r="AS7" s="70" t="s">
        <v>292</v>
      </c>
      <c r="AT7" s="70" t="s">
        <v>293</v>
      </c>
      <c r="AU7" s="70" t="s">
        <v>294</v>
      </c>
      <c r="AV7" s="70" t="s">
        <v>295</v>
      </c>
      <c r="AW7" s="70" t="s">
        <v>296</v>
      </c>
      <c r="AX7" s="70" t="s">
        <v>297</v>
      </c>
    </row>
    <row r="8" spans="1:50" ht="13.5" customHeight="1" x14ac:dyDescent="0.25">
      <c r="L8" s="159" t="s">
        <v>131</v>
      </c>
      <c r="M8" s="28" t="s">
        <v>306</v>
      </c>
      <c r="N8" s="83">
        <v>7.224554405369874</v>
      </c>
      <c r="O8" s="83">
        <v>7.9052724993971895</v>
      </c>
      <c r="P8" s="83">
        <v>8.0801629807757855</v>
      </c>
      <c r="R8" s="159" t="s">
        <v>131</v>
      </c>
      <c r="S8" s="28" t="s">
        <v>286</v>
      </c>
      <c r="T8" s="83">
        <f t="shared" ref="T8:AB8" si="0">AP8/AF8</f>
        <v>6.1043796734320157</v>
      </c>
      <c r="U8" s="83">
        <f t="shared" si="0"/>
        <v>5.7767711272835287</v>
      </c>
      <c r="V8" s="83">
        <f t="shared" si="0"/>
        <v>5.7670297748729116</v>
      </c>
      <c r="W8" s="83">
        <f t="shared" si="0"/>
        <v>6.236122733612274</v>
      </c>
      <c r="X8" s="83">
        <f t="shared" si="0"/>
        <v>5.4922456184592097</v>
      </c>
      <c r="Y8" s="83">
        <f t="shared" si="0"/>
        <v>5.1759752321981427</v>
      </c>
      <c r="Z8" s="83">
        <f t="shared" si="0"/>
        <v>5.0100985221674881</v>
      </c>
      <c r="AA8" s="83">
        <f t="shared" si="0"/>
        <v>5.6271649954421132</v>
      </c>
      <c r="AB8" s="83">
        <f t="shared" si="0"/>
        <v>6.8755269580652323</v>
      </c>
      <c r="AD8" s="159" t="s">
        <v>131</v>
      </c>
      <c r="AE8" s="28" t="s">
        <v>286</v>
      </c>
      <c r="AF8" s="83">
        <v>3476.9459330397412</v>
      </c>
      <c r="AG8" s="83">
        <v>3813.6505239308976</v>
      </c>
      <c r="AH8" s="83">
        <v>4006.1678110089606</v>
      </c>
      <c r="AI8" s="83">
        <v>4274.4723977584354</v>
      </c>
      <c r="AJ8" s="83">
        <v>5048.6981984849454</v>
      </c>
      <c r="AK8" s="83">
        <v>5403.5064239828698</v>
      </c>
      <c r="AL8" s="83">
        <v>5330.1824865432582</v>
      </c>
      <c r="AM8" s="83">
        <v>5609.1013677617284</v>
      </c>
      <c r="AN8" s="83">
        <v>5941.5991035528314</v>
      </c>
      <c r="AO8" s="83"/>
      <c r="AP8" s="83">
        <v>21224.598079269912</v>
      </c>
      <c r="AQ8" s="83">
        <v>22030.586236193711</v>
      </c>
      <c r="AR8" s="83">
        <v>23103.689049226112</v>
      </c>
      <c r="AS8" s="83">
        <v>26656.134493859547</v>
      </c>
      <c r="AT8" s="83">
        <v>27728.690559551847</v>
      </c>
      <c r="AU8" s="83">
        <v>27968.415417558892</v>
      </c>
      <c r="AV8" s="83">
        <v>26704.739398713406</v>
      </c>
      <c r="AW8" s="83">
        <v>31563.33887255528</v>
      </c>
      <c r="AX8" s="83">
        <v>40851.624810493711</v>
      </c>
    </row>
    <row r="9" spans="1:50" ht="13.5" customHeight="1" x14ac:dyDescent="0.25">
      <c r="L9" s="159"/>
      <c r="M9" s="28" t="s">
        <v>305</v>
      </c>
      <c r="N9" s="83">
        <v>8.3303528603270998</v>
      </c>
      <c r="O9" s="83">
        <v>7.8596785234863713</v>
      </c>
      <c r="P9" s="83">
        <v>7.9587078605303443</v>
      </c>
      <c r="R9" s="159"/>
      <c r="S9" s="28" t="s">
        <v>314</v>
      </c>
      <c r="T9" s="83">
        <f t="shared" ref="T9:T34" si="1">AP9/AF9</f>
        <v>4.8582498582498586</v>
      </c>
      <c r="U9" s="83">
        <f t="shared" ref="U9:U34" si="2">AQ9/AG9</f>
        <v>5.1296628407460547</v>
      </c>
      <c r="V9" s="83">
        <f t="shared" ref="V9:V34" si="3">AR9/AH9</f>
        <v>4.6817945608868872</v>
      </c>
      <c r="W9" s="83">
        <f t="shared" ref="W9:W34" si="4">AS9/AI9</f>
        <v>4.8169243287225401</v>
      </c>
      <c r="X9" s="83">
        <f t="shared" ref="X9:X34" si="5">AT9/AJ9</f>
        <v>4.1983958837772404</v>
      </c>
      <c r="Y9" s="83">
        <f t="shared" ref="Y9:Y34" si="6">AU9/AK9</f>
        <v>4.3808222920366067</v>
      </c>
      <c r="Z9" s="83">
        <f t="shared" ref="Z9:Z34" si="7">AV9/AL9</f>
        <v>4.1851009763274032</v>
      </c>
      <c r="AA9" s="83">
        <f t="shared" ref="AA9:AA34" si="8">AW9/AM9</f>
        <v>4.2745278069254979</v>
      </c>
      <c r="AB9" s="83">
        <f t="shared" ref="AB9:AB34" si="9">AX9/AN9</f>
        <v>4.2755089748223103</v>
      </c>
      <c r="AD9" s="159"/>
      <c r="AE9" s="28" t="s">
        <v>314</v>
      </c>
      <c r="AF9" s="83">
        <v>8847.826086956522</v>
      </c>
      <c r="AG9" s="83">
        <v>9231.7880794701978</v>
      </c>
      <c r="AH9" s="83">
        <v>9702.5210084033606</v>
      </c>
      <c r="AI9" s="83">
        <v>10468.483816013628</v>
      </c>
      <c r="AJ9" s="83">
        <v>11219.015280135824</v>
      </c>
      <c r="AK9" s="83">
        <v>12324.915824915824</v>
      </c>
      <c r="AL9" s="83">
        <v>12482.470784641069</v>
      </c>
      <c r="AM9" s="83">
        <v>12580.858085808581</v>
      </c>
      <c r="AN9" s="83">
        <v>13720.661157024793</v>
      </c>
      <c r="AO9" s="83"/>
      <c r="AP9" s="83">
        <v>42984.949832775921</v>
      </c>
      <c r="AQ9" s="83">
        <v>47355.960264900663</v>
      </c>
      <c r="AR9" s="83">
        <v>45425.210084033613</v>
      </c>
      <c r="AS9" s="83">
        <v>50425.894378194214</v>
      </c>
      <c r="AT9" s="83">
        <v>47101.867572156203</v>
      </c>
      <c r="AU9" s="83">
        <v>53993.265993265988</v>
      </c>
      <c r="AV9" s="83">
        <v>52240.400667779628</v>
      </c>
      <c r="AW9" s="83">
        <v>53777.227722772273</v>
      </c>
      <c r="AX9" s="83">
        <v>58662.809917355371</v>
      </c>
    </row>
    <row r="10" spans="1:50" ht="13.5" customHeight="1" x14ac:dyDescent="0.25">
      <c r="L10" s="159"/>
      <c r="M10" s="28" t="s">
        <v>310</v>
      </c>
      <c r="N10" s="83">
        <v>4.8915500179467397</v>
      </c>
      <c r="O10" s="83">
        <v>5.6789217988439251</v>
      </c>
      <c r="P10" s="83">
        <v>6.1309091997444787</v>
      </c>
      <c r="R10" s="159"/>
      <c r="S10" s="28" t="s">
        <v>302</v>
      </c>
      <c r="T10" s="83">
        <f t="shared" si="1"/>
        <v>4.2198795180722888</v>
      </c>
      <c r="U10" s="83">
        <f t="shared" si="2"/>
        <v>3.5733768728390314</v>
      </c>
      <c r="V10" s="83">
        <f t="shared" si="3"/>
        <v>3.5876588021778586</v>
      </c>
      <c r="W10" s="83">
        <f t="shared" si="4"/>
        <v>3.4855500821018057</v>
      </c>
      <c r="X10" s="83">
        <f t="shared" si="5"/>
        <v>3.0067941222942016</v>
      </c>
      <c r="Y10" s="83">
        <f t="shared" si="6"/>
        <v>2.9158263919333627</v>
      </c>
      <c r="Z10" s="83">
        <f t="shared" si="7"/>
        <v>3.0841939185312679</v>
      </c>
      <c r="AA10" s="83">
        <f t="shared" si="8"/>
        <v>4.0808572179858009</v>
      </c>
      <c r="AB10" s="83">
        <f t="shared" si="9"/>
        <v>3.7498585172608947</v>
      </c>
      <c r="AD10" s="159"/>
      <c r="AE10" s="28" t="s">
        <v>302</v>
      </c>
      <c r="AF10" s="83">
        <v>697.39527067578922</v>
      </c>
      <c r="AG10" s="83">
        <v>802.1200868989107</v>
      </c>
      <c r="AH10" s="83">
        <v>881.6282121027873</v>
      </c>
      <c r="AI10" s="83">
        <v>915.91343189303814</v>
      </c>
      <c r="AJ10" s="83">
        <v>1013.5968354126295</v>
      </c>
      <c r="AK10" s="83">
        <v>1146.7113531629661</v>
      </c>
      <c r="AL10" s="83">
        <v>1170.3877790834313</v>
      </c>
      <c r="AM10" s="83">
        <v>1359.8898642970803</v>
      </c>
      <c r="AN10" s="83">
        <v>1689.421753097751</v>
      </c>
      <c r="AO10" s="83"/>
      <c r="AP10" s="83">
        <v>2942.9240187252431</v>
      </c>
      <c r="AQ10" s="83">
        <v>2866.2773677642017</v>
      </c>
      <c r="AR10" s="83">
        <v>3162.9812153988928</v>
      </c>
      <c r="AS10" s="83">
        <v>3192.4621377329258</v>
      </c>
      <c r="AT10" s="83">
        <v>3047.6770070946977</v>
      </c>
      <c r="AU10" s="83">
        <v>3343.6112274821953</v>
      </c>
      <c r="AV10" s="83">
        <v>3609.702870572436</v>
      </c>
      <c r="AW10" s="83">
        <v>5549.5163683824712</v>
      </c>
      <c r="AX10" s="83">
        <v>6335.0925500994335</v>
      </c>
    </row>
    <row r="11" spans="1:50" ht="13.5" customHeight="1" x14ac:dyDescent="0.25">
      <c r="L11" s="159"/>
      <c r="M11" s="28" t="s">
        <v>311</v>
      </c>
      <c r="N11" s="83">
        <v>6.7884414878207968</v>
      </c>
      <c r="O11" s="83">
        <v>4.2553455179458881</v>
      </c>
      <c r="P11" s="83">
        <v>5.9578677110746678</v>
      </c>
      <c r="R11" s="159"/>
      <c r="S11" s="28" t="s">
        <v>303</v>
      </c>
      <c r="T11" s="83">
        <f t="shared" si="1"/>
        <v>3.854594112399643</v>
      </c>
      <c r="U11" s="83">
        <f t="shared" si="2"/>
        <v>3.9320644216691067</v>
      </c>
      <c r="V11" s="83">
        <f t="shared" si="3"/>
        <v>4.1193860147811261</v>
      </c>
      <c r="W11" s="83">
        <f t="shared" si="4"/>
        <v>3.970839064649244</v>
      </c>
      <c r="X11" s="83">
        <f t="shared" si="5"/>
        <v>3.9184495343569097</v>
      </c>
      <c r="Y11" s="83">
        <f t="shared" si="6"/>
        <v>4.0699514934899153</v>
      </c>
      <c r="Z11" s="83">
        <f t="shared" si="7"/>
        <v>3.8862784303924025</v>
      </c>
      <c r="AA11" s="83">
        <f t="shared" si="8"/>
        <v>4.6447653429602891</v>
      </c>
      <c r="AB11" s="83">
        <f t="shared" si="9"/>
        <v>4.6696408654918589</v>
      </c>
      <c r="AD11" s="159"/>
      <c r="AE11" s="28" t="s">
        <v>303</v>
      </c>
      <c r="AF11" s="83">
        <v>2257.0469798657718</v>
      </c>
      <c r="AG11" s="83">
        <v>2333.1283733005398</v>
      </c>
      <c r="AH11" s="83">
        <v>2909.8428453267161</v>
      </c>
      <c r="AI11" s="83">
        <v>3204.9021336624933</v>
      </c>
      <c r="AJ11" s="83">
        <v>3833.4619837900423</v>
      </c>
      <c r="AK11" s="83">
        <v>3729.0555978674793</v>
      </c>
      <c r="AL11" s="83">
        <v>3858.6170315363102</v>
      </c>
      <c r="AM11" s="83">
        <v>3697.9352082591668</v>
      </c>
      <c r="AN11" s="83">
        <v>3869.3250474710858</v>
      </c>
      <c r="AO11" s="83"/>
      <c r="AP11" s="83">
        <v>8700</v>
      </c>
      <c r="AQ11" s="83">
        <v>9174.0110678417714</v>
      </c>
      <c r="AR11" s="83">
        <v>11986.765922249793</v>
      </c>
      <c r="AS11" s="83">
        <v>12726.150590724741</v>
      </c>
      <c r="AT11" s="83">
        <v>15021.227325357006</v>
      </c>
      <c r="AU11" s="83">
        <v>15177.075399847678</v>
      </c>
      <c r="AV11" s="83">
        <v>14995.660140804323</v>
      </c>
      <c r="AW11" s="83">
        <v>17176.041295834817</v>
      </c>
      <c r="AX11" s="83">
        <v>18068.358363542207</v>
      </c>
    </row>
    <row r="12" spans="1:50" ht="13.5" customHeight="1" x14ac:dyDescent="0.25">
      <c r="L12" s="159"/>
      <c r="M12" s="28" t="s">
        <v>286</v>
      </c>
      <c r="N12" s="83">
        <v>5.8806630716027319</v>
      </c>
      <c r="O12" s="83">
        <v>5.6176187910762163</v>
      </c>
      <c r="P12" s="83">
        <v>5.7873618211312339</v>
      </c>
      <c r="R12" s="159"/>
      <c r="S12" s="28" t="s">
        <v>312</v>
      </c>
      <c r="T12" s="83">
        <f t="shared" si="1"/>
        <v>4.0062111801242226</v>
      </c>
      <c r="U12" s="83">
        <f t="shared" si="2"/>
        <v>4.1691542288557208</v>
      </c>
      <c r="V12" s="83">
        <f t="shared" si="3"/>
        <v>4.6796785304248001</v>
      </c>
      <c r="W12" s="83">
        <f t="shared" si="4"/>
        <v>4.0495156081808386</v>
      </c>
      <c r="X12" s="83">
        <f t="shared" si="5"/>
        <v>3.7172619047619047</v>
      </c>
      <c r="Y12" s="83">
        <f t="shared" si="6"/>
        <v>3.7914735866543099</v>
      </c>
      <c r="Z12" s="83">
        <f t="shared" si="7"/>
        <v>3.8347417840375582</v>
      </c>
      <c r="AA12" s="83">
        <f t="shared" si="8"/>
        <v>3.6169642857142859</v>
      </c>
      <c r="AB12" s="83">
        <f t="shared" si="9"/>
        <v>3.8277056277056278</v>
      </c>
      <c r="AD12" s="159"/>
      <c r="AE12" s="28" t="s">
        <v>312</v>
      </c>
      <c r="AF12" s="83">
        <v>5544.0771349862262</v>
      </c>
      <c r="AG12" s="83">
        <v>5414.1414141414143</v>
      </c>
      <c r="AH12" s="83">
        <v>5666.883539362394</v>
      </c>
      <c r="AI12" s="83">
        <v>6127.9683377308711</v>
      </c>
      <c r="AJ12" s="83">
        <v>6783.3109017496636</v>
      </c>
      <c r="AK12" s="83">
        <v>7188.5409726848766</v>
      </c>
      <c r="AL12" s="83">
        <v>7038.9953734302708</v>
      </c>
      <c r="AM12" s="83">
        <v>7353.9067629678266</v>
      </c>
      <c r="AN12" s="83">
        <v>7495.1330304996754</v>
      </c>
      <c r="AO12" s="83"/>
      <c r="AP12" s="83">
        <v>22210.74380165289</v>
      </c>
      <c r="AQ12" s="83">
        <v>22572.39057239057</v>
      </c>
      <c r="AR12" s="83">
        <v>26519.193233571896</v>
      </c>
      <c r="AS12" s="83">
        <v>24815.303430079151</v>
      </c>
      <c r="AT12" s="83">
        <v>25215.343203230146</v>
      </c>
      <c r="AU12" s="83">
        <v>27255.163224516989</v>
      </c>
      <c r="AV12" s="83">
        <v>26992.729676140116</v>
      </c>
      <c r="AW12" s="83">
        <v>26598.818122127381</v>
      </c>
      <c r="AX12" s="83">
        <v>28689.162881245946</v>
      </c>
    </row>
    <row r="13" spans="1:50" ht="13.5" customHeight="1" x14ac:dyDescent="0.25">
      <c r="L13" s="159"/>
      <c r="M13" s="28" t="s">
        <v>298</v>
      </c>
      <c r="N13" s="83">
        <v>7.0495987541001579</v>
      </c>
      <c r="O13" s="83">
        <v>5.8088036199055235</v>
      </c>
      <c r="P13" s="83">
        <v>5.7753397153022705</v>
      </c>
      <c r="R13" s="159"/>
      <c r="S13" s="28" t="s">
        <v>284</v>
      </c>
      <c r="T13" s="83">
        <f t="shared" si="1"/>
        <v>2.5958375980893895</v>
      </c>
      <c r="U13" s="83">
        <f t="shared" si="2"/>
        <v>2.6453097102046428</v>
      </c>
      <c r="V13" s="83">
        <f t="shared" si="3"/>
        <v>2.5545671800318641</v>
      </c>
      <c r="W13" s="83">
        <f t="shared" si="4"/>
        <v>2.5120072771376591</v>
      </c>
      <c r="X13" s="83">
        <f t="shared" si="5"/>
        <v>2.2349250239285334</v>
      </c>
      <c r="Y13" s="83">
        <f t="shared" si="6"/>
        <v>2.1870369437024344</v>
      </c>
      <c r="Z13" s="83">
        <f t="shared" si="7"/>
        <v>2.1701545477577908</v>
      </c>
      <c r="AA13" s="83">
        <f t="shared" si="8"/>
        <v>1.9622692848396899</v>
      </c>
      <c r="AB13" s="83">
        <f t="shared" si="9"/>
        <v>2.3731878285805323</v>
      </c>
      <c r="AD13" s="159"/>
      <c r="AE13" s="28" t="s">
        <v>284</v>
      </c>
      <c r="AF13" s="83">
        <v>8800.2161772653581</v>
      </c>
      <c r="AG13" s="83">
        <v>8979.4659924770294</v>
      </c>
      <c r="AH13" s="83">
        <v>9430.9146685030992</v>
      </c>
      <c r="AI13" s="83">
        <v>10210.526315789473</v>
      </c>
      <c r="AJ13" s="83">
        <v>11570.075058447152</v>
      </c>
      <c r="AK13" s="83">
        <v>12775.094971347628</v>
      </c>
      <c r="AL13" s="83">
        <v>13323.656494733999</v>
      </c>
      <c r="AM13" s="83">
        <v>14996.599564744287</v>
      </c>
      <c r="AN13" s="83">
        <v>16285.918142310436</v>
      </c>
      <c r="AO13" s="83"/>
      <c r="AP13" s="83">
        <v>22843.932024259895</v>
      </c>
      <c r="AQ13" s="83">
        <v>23753.468582351856</v>
      </c>
      <c r="AR13" s="83">
        <v>24091.905089839103</v>
      </c>
      <c r="AS13" s="83">
        <v>25648.916408668731</v>
      </c>
      <c r="AT13" s="83">
        <v>25858.250276854928</v>
      </c>
      <c r="AU13" s="83">
        <v>27939.604661644455</v>
      </c>
      <c r="AV13" s="83">
        <v>28914.393734809615</v>
      </c>
      <c r="AW13" s="83">
        <v>29427.366702937976</v>
      </c>
      <c r="AX13" s="83">
        <v>38649.542712590002</v>
      </c>
    </row>
    <row r="14" spans="1:50" ht="13.5" customHeight="1" x14ac:dyDescent="0.25">
      <c r="L14" s="159"/>
      <c r="M14" s="28" t="s">
        <v>319</v>
      </c>
      <c r="N14" s="83">
        <v>3.7042496304308092</v>
      </c>
      <c r="O14" s="83">
        <v>4.3565745409094498</v>
      </c>
      <c r="P14" s="83">
        <v>4.7240185577853753</v>
      </c>
      <c r="R14" s="159"/>
      <c r="S14" s="28" t="s">
        <v>315</v>
      </c>
      <c r="T14" s="83">
        <f t="shared" si="1"/>
        <v>2.8120453656628861</v>
      </c>
      <c r="U14" s="83">
        <f t="shared" si="2"/>
        <v>1.780241935483871</v>
      </c>
      <c r="V14" s="83">
        <f t="shared" si="3"/>
        <v>1.8357958126181639</v>
      </c>
      <c r="W14" s="83">
        <f t="shared" si="4"/>
        <v>2.4528738673192669</v>
      </c>
      <c r="X14" s="83">
        <f t="shared" si="5"/>
        <v>1.9329554968764091</v>
      </c>
      <c r="Y14" s="83">
        <f t="shared" si="6"/>
        <v>2.4236172636375146</v>
      </c>
      <c r="Z14" s="83">
        <f t="shared" si="7"/>
        <v>2.5033581194531065</v>
      </c>
      <c r="AA14" s="83">
        <f t="shared" si="8"/>
        <v>2.1107884330202666</v>
      </c>
      <c r="AB14" s="83">
        <f t="shared" si="9"/>
        <v>1.761921438160275</v>
      </c>
      <c r="AD14" s="159"/>
      <c r="AE14" s="28" t="s">
        <v>315</v>
      </c>
      <c r="AF14" s="83">
        <v>18369.252873563219</v>
      </c>
      <c r="AG14" s="83">
        <v>19380.407479765559</v>
      </c>
      <c r="AH14" s="83">
        <v>20383.956608621182</v>
      </c>
      <c r="AI14" s="83">
        <v>21327.40866130625</v>
      </c>
      <c r="AJ14" s="83">
        <v>22052.265303223972</v>
      </c>
      <c r="AK14" s="83">
        <v>22914.733178654293</v>
      </c>
      <c r="AL14" s="83">
        <v>24252.472367655613</v>
      </c>
      <c r="AM14" s="83">
        <v>24749.961767854413</v>
      </c>
      <c r="AN14" s="83">
        <v>26053.832116788322</v>
      </c>
      <c r="AO14" s="83"/>
      <c r="AP14" s="83">
        <v>51655.172413793101</v>
      </c>
      <c r="AQ14" s="83">
        <v>34501.81412224393</v>
      </c>
      <c r="AR14" s="83">
        <v>37420.782186697114</v>
      </c>
      <c r="AS14" s="83">
        <v>52313.443362956692</v>
      </c>
      <c r="AT14" s="83">
        <v>42626.047436443689</v>
      </c>
      <c r="AU14" s="83">
        <v>55536.542923433881</v>
      </c>
      <c r="AV14" s="83">
        <v>60712.623618382786</v>
      </c>
      <c r="AW14" s="83">
        <v>52241.933017280928</v>
      </c>
      <c r="AX14" s="83">
        <v>45904.805352798045</v>
      </c>
    </row>
    <row r="15" spans="1:50" ht="13.5" customHeight="1" x14ac:dyDescent="0.25">
      <c r="L15" s="159"/>
      <c r="M15" s="28" t="s">
        <v>287</v>
      </c>
      <c r="N15" s="83">
        <v>4.4767631111192374</v>
      </c>
      <c r="O15" s="83">
        <v>4.7061431618125109</v>
      </c>
      <c r="P15" s="83">
        <v>4.6128881797398442</v>
      </c>
      <c r="R15" s="159"/>
      <c r="S15" s="28" t="s">
        <v>300</v>
      </c>
      <c r="T15" s="83">
        <f t="shared" si="1"/>
        <v>3.0109159943046988</v>
      </c>
      <c r="U15" s="83">
        <f t="shared" si="2"/>
        <v>2.5920879120879121</v>
      </c>
      <c r="V15" s="83">
        <f t="shared" si="3"/>
        <v>1.9586706433745207</v>
      </c>
      <c r="W15" s="83">
        <f t="shared" si="4"/>
        <v>2.2775330396475768</v>
      </c>
      <c r="X15" s="83">
        <f t="shared" si="5"/>
        <v>1.9124602894458169</v>
      </c>
      <c r="Y15" s="83">
        <f t="shared" si="6"/>
        <v>2.100618690980137</v>
      </c>
      <c r="Z15" s="83">
        <f t="shared" si="7"/>
        <v>1.879109589041096</v>
      </c>
      <c r="AA15" s="83">
        <f t="shared" si="8"/>
        <v>2.0666442275328172</v>
      </c>
      <c r="AB15" s="83">
        <f t="shared" si="9"/>
        <v>2.8289224952741017</v>
      </c>
      <c r="AD15" s="159"/>
      <c r="AE15" s="28" t="s">
        <v>300</v>
      </c>
      <c r="AF15" s="83">
        <v>8790.1543596161864</v>
      </c>
      <c r="AG15" s="83">
        <v>9554.8089038219241</v>
      </c>
      <c r="AH15" s="83">
        <v>9902.9535864978898</v>
      </c>
      <c r="AI15" s="83">
        <v>10971.001757469245</v>
      </c>
      <c r="AJ15" s="83">
        <v>13176.744186046511</v>
      </c>
      <c r="AK15" s="83">
        <v>14609.895337773549</v>
      </c>
      <c r="AL15" s="83">
        <v>15184.607384295372</v>
      </c>
      <c r="AM15" s="83">
        <v>16709.786276715411</v>
      </c>
      <c r="AN15" s="83">
        <v>18464.223385689354</v>
      </c>
      <c r="AO15" s="83"/>
      <c r="AP15" s="83">
        <v>26466.416353775552</v>
      </c>
      <c r="AQ15" s="83">
        <v>24766.904661906763</v>
      </c>
      <c r="AR15" s="83">
        <v>19396.62447257384</v>
      </c>
      <c r="AS15" s="83">
        <v>24986.818980667838</v>
      </c>
      <c r="AT15" s="83">
        <v>25199.999999999996</v>
      </c>
      <c r="AU15" s="83">
        <v>30689.819219790676</v>
      </c>
      <c r="AV15" s="83">
        <v>28533.541341653668</v>
      </c>
      <c r="AW15" s="83">
        <v>34533.183352080989</v>
      </c>
      <c r="AX15" s="83">
        <v>52233.856893542754</v>
      </c>
    </row>
    <row r="16" spans="1:50" ht="13.5" customHeight="1" x14ac:dyDescent="0.25">
      <c r="L16" s="159"/>
      <c r="M16" s="28" t="s">
        <v>313</v>
      </c>
      <c r="N16" s="83">
        <v>5.8907384131791281</v>
      </c>
      <c r="O16" s="83">
        <v>5.4804150128623954</v>
      </c>
      <c r="P16" s="83">
        <v>4.4908344536896516</v>
      </c>
      <c r="R16" s="159"/>
      <c r="S16" s="28" t="s">
        <v>310</v>
      </c>
      <c r="T16" s="83">
        <f t="shared" si="1"/>
        <v>4.7212178877259747</v>
      </c>
      <c r="U16" s="83">
        <f t="shared" si="2"/>
        <v>4.7450199203187244</v>
      </c>
      <c r="V16" s="83">
        <f t="shared" si="3"/>
        <v>5.2245322245322239</v>
      </c>
      <c r="W16" s="83">
        <f t="shared" si="4"/>
        <v>5.3864337101747175</v>
      </c>
      <c r="X16" s="83">
        <f t="shared" si="5"/>
        <v>5.8529411764705879</v>
      </c>
      <c r="Y16" s="83">
        <f t="shared" si="6"/>
        <v>5.8092783505154628</v>
      </c>
      <c r="Z16" s="83">
        <f t="shared" si="7"/>
        <v>6.0424430641821951</v>
      </c>
      <c r="AA16" s="83">
        <f t="shared" si="8"/>
        <v>6.1759352881698684</v>
      </c>
      <c r="AB16" s="83">
        <f t="shared" si="9"/>
        <v>6.1753183153770816</v>
      </c>
      <c r="AD16" s="159"/>
      <c r="AE16" s="28" t="s">
        <v>310</v>
      </c>
      <c r="AF16" s="83">
        <v>10057.416267942584</v>
      </c>
      <c r="AG16" s="83">
        <v>9960.3174603174612</v>
      </c>
      <c r="AH16" s="83">
        <v>10244.941427050053</v>
      </c>
      <c r="AI16" s="83">
        <v>10704.070407040705</v>
      </c>
      <c r="AJ16" s="83">
        <v>10842.824601366743</v>
      </c>
      <c r="AK16" s="83">
        <v>11060.433295324972</v>
      </c>
      <c r="AL16" s="83">
        <v>10781.25</v>
      </c>
      <c r="AM16" s="83">
        <v>11289.954337899544</v>
      </c>
      <c r="AN16" s="83">
        <v>11749.136939010357</v>
      </c>
      <c r="AO16" s="83"/>
      <c r="AP16" s="83">
        <v>47483.253588516745</v>
      </c>
      <c r="AQ16" s="83">
        <v>47261.904761904763</v>
      </c>
      <c r="AR16" s="83">
        <v>53525.026624068152</v>
      </c>
      <c r="AS16" s="83">
        <v>57656.765676567658</v>
      </c>
      <c r="AT16" s="83">
        <v>63462.414578587697</v>
      </c>
      <c r="AU16" s="83">
        <v>64253.135689851762</v>
      </c>
      <c r="AV16" s="83">
        <v>65145.08928571429</v>
      </c>
      <c r="AW16" s="83">
        <v>69726.027397260274</v>
      </c>
      <c r="AX16" s="83">
        <v>72554.660529344081</v>
      </c>
    </row>
    <row r="17" spans="2:50" ht="13.5" customHeight="1" x14ac:dyDescent="0.25">
      <c r="L17" s="159"/>
      <c r="M17" s="28" t="s">
        <v>303</v>
      </c>
      <c r="N17" s="83">
        <v>3.9671375264728947</v>
      </c>
      <c r="O17" s="83">
        <v>3.9859201322897988</v>
      </c>
      <c r="P17" s="83">
        <v>4.3845704950512792</v>
      </c>
      <c r="R17" s="159"/>
      <c r="S17" s="28" t="s">
        <v>309</v>
      </c>
      <c r="T17" s="83">
        <f t="shared" si="1"/>
        <v>3.4700269653598834</v>
      </c>
      <c r="U17" s="83">
        <f t="shared" si="2"/>
        <v>3.6218961625282167</v>
      </c>
      <c r="V17" s="83">
        <f t="shared" si="3"/>
        <v>3.2795709908069459</v>
      </c>
      <c r="W17" s="83">
        <f t="shared" si="4"/>
        <v>3.618935757328158</v>
      </c>
      <c r="X17" s="83">
        <f t="shared" si="5"/>
        <v>3.9104867034621176</v>
      </c>
      <c r="Y17" s="83">
        <f t="shared" si="6"/>
        <v>3.7212473678933118</v>
      </c>
      <c r="Z17" s="83">
        <f t="shared" si="7"/>
        <v>3.7506403032476174</v>
      </c>
      <c r="AA17" s="83">
        <f t="shared" si="8"/>
        <v>4.1139690931272881</v>
      </c>
      <c r="AB17" s="83">
        <f t="shared" si="9"/>
        <v>4.6853140365525547</v>
      </c>
      <c r="AD17" s="159"/>
      <c r="AE17" s="28" t="s">
        <v>309</v>
      </c>
      <c r="AF17" s="83">
        <v>12636.959370904326</v>
      </c>
      <c r="AG17" s="83">
        <v>12806.833114323259</v>
      </c>
      <c r="AH17" s="83">
        <v>12949.73544973545</v>
      </c>
      <c r="AI17" s="83">
        <v>13019.946808510638</v>
      </c>
      <c r="AJ17" s="83">
        <v>13216.180371352784</v>
      </c>
      <c r="AK17" s="83">
        <v>13244.355909694556</v>
      </c>
      <c r="AL17" s="83">
        <v>13102.013422818793</v>
      </c>
      <c r="AM17" s="83">
        <v>13345.997286295793</v>
      </c>
      <c r="AN17" s="83">
        <v>14449.061662198392</v>
      </c>
      <c r="AO17" s="83"/>
      <c r="AP17" s="83">
        <v>43850.58977719528</v>
      </c>
      <c r="AQ17" s="83">
        <v>46385.019710906701</v>
      </c>
      <c r="AR17" s="83">
        <v>42469.576719576718</v>
      </c>
      <c r="AS17" s="83">
        <v>47118.351063829781</v>
      </c>
      <c r="AT17" s="83">
        <v>51681.697612732096</v>
      </c>
      <c r="AU17" s="83">
        <v>49285.524568393092</v>
      </c>
      <c r="AV17" s="83">
        <v>49140.939597315431</v>
      </c>
      <c r="AW17" s="83">
        <v>54905.020352781547</v>
      </c>
      <c r="AX17" s="83">
        <v>67698.391420911517</v>
      </c>
    </row>
    <row r="18" spans="2:50" ht="13.5" customHeight="1" x14ac:dyDescent="0.25">
      <c r="L18" s="159"/>
      <c r="M18" s="28" t="s">
        <v>314</v>
      </c>
      <c r="N18" s="83">
        <v>4.8864524102461786</v>
      </c>
      <c r="O18" s="83">
        <v>4.4579611828729098</v>
      </c>
      <c r="P18" s="83">
        <v>4.244833271026538</v>
      </c>
      <c r="R18" s="159"/>
      <c r="S18" s="28" t="s">
        <v>316</v>
      </c>
      <c r="T18" s="83">
        <f t="shared" si="1"/>
        <v>3.5754793410748045</v>
      </c>
      <c r="U18" s="83">
        <f t="shared" si="2"/>
        <v>2.706020634713334</v>
      </c>
      <c r="V18" s="83">
        <f t="shared" si="3"/>
        <v>2.7734988598935901</v>
      </c>
      <c r="W18" s="83">
        <f t="shared" si="4"/>
        <v>3.5021394412282909</v>
      </c>
      <c r="X18" s="83">
        <f t="shared" si="5"/>
        <v>2.8855294264028863</v>
      </c>
      <c r="Y18" s="83">
        <f t="shared" si="6"/>
        <v>3.3457135898684851</v>
      </c>
      <c r="Z18" s="83">
        <f t="shared" si="7"/>
        <v>3.0706873397631549</v>
      </c>
      <c r="AA18" s="83">
        <f t="shared" si="8"/>
        <v>3.1043876567020248</v>
      </c>
      <c r="AB18" s="83">
        <f t="shared" si="9"/>
        <v>4.1192840646651261</v>
      </c>
      <c r="AD18" s="159"/>
      <c r="AE18" s="28" t="s">
        <v>316</v>
      </c>
      <c r="AF18" s="83">
        <v>11608.150470219436</v>
      </c>
      <c r="AG18" s="83">
        <v>12096.366508688783</v>
      </c>
      <c r="AH18" s="83">
        <v>12670.947030497593</v>
      </c>
      <c r="AI18" s="83">
        <v>12920.325203252032</v>
      </c>
      <c r="AJ18" s="83">
        <v>13218.75</v>
      </c>
      <c r="AK18" s="83">
        <v>13732.441471571907</v>
      </c>
      <c r="AL18" s="83">
        <v>14122.413793103447</v>
      </c>
      <c r="AM18" s="83">
        <v>14814.285714285714</v>
      </c>
      <c r="AN18" s="83">
        <v>15547.5763016158</v>
      </c>
      <c r="AO18" s="83"/>
      <c r="AP18" s="83">
        <v>41504.702194357371</v>
      </c>
      <c r="AQ18" s="83">
        <v>32733.017377567139</v>
      </c>
      <c r="AR18" s="83">
        <v>35142.857142857145</v>
      </c>
      <c r="AS18" s="83">
        <v>45248.780487804877</v>
      </c>
      <c r="AT18" s="83">
        <v>38143.092105263153</v>
      </c>
      <c r="AU18" s="83">
        <v>45944.816053511706</v>
      </c>
      <c r="AV18" s="83">
        <v>43365.517241379312</v>
      </c>
      <c r="AW18" s="83">
        <v>45989.28571428571</v>
      </c>
      <c r="AX18" s="83">
        <v>64044.883303411123</v>
      </c>
    </row>
    <row r="19" spans="2:50" ht="13.5" customHeight="1" x14ac:dyDescent="0.25">
      <c r="L19" s="159"/>
      <c r="M19" s="28" t="s">
        <v>309</v>
      </c>
      <c r="N19" s="83">
        <v>3.4543151741630709</v>
      </c>
      <c r="O19" s="83">
        <v>3.7482919414235267</v>
      </c>
      <c r="P19" s="83">
        <v>4.1658316507238089</v>
      </c>
      <c r="R19" s="159"/>
      <c r="S19" s="28" t="s">
        <v>305</v>
      </c>
      <c r="T19" s="83">
        <f t="shared" si="1"/>
        <v>8.4428495481127062</v>
      </c>
      <c r="U19" s="83">
        <f t="shared" si="2"/>
        <v>8.6685743354953591</v>
      </c>
      <c r="V19" s="83">
        <f t="shared" si="3"/>
        <v>7.8986608292557303</v>
      </c>
      <c r="W19" s="83">
        <f t="shared" si="4"/>
        <v>8.1380174161994514</v>
      </c>
      <c r="X19" s="83">
        <f t="shared" si="5"/>
        <v>7.6715242684216722</v>
      </c>
      <c r="Y19" s="83">
        <f t="shared" si="6"/>
        <v>7.7770353045996217</v>
      </c>
      <c r="Z19" s="83">
        <f t="shared" si="7"/>
        <v>8.1127098321342928</v>
      </c>
      <c r="AA19" s="83">
        <f t="shared" si="8"/>
        <v>7.784206228858042</v>
      </c>
      <c r="AB19" s="83">
        <f t="shared" si="9"/>
        <v>7.9826559934318553</v>
      </c>
      <c r="AD19" s="159"/>
      <c r="AE19" s="28" t="s">
        <v>305</v>
      </c>
      <c r="AF19" s="83">
        <v>1418.8730482009505</v>
      </c>
      <c r="AG19" s="83">
        <v>1536.4924279433317</v>
      </c>
      <c r="AH19" s="83">
        <v>1553.7282676109878</v>
      </c>
      <c r="AI19" s="83">
        <v>1665.6400882195155</v>
      </c>
      <c r="AJ19" s="83">
        <v>1677.4104520275198</v>
      </c>
      <c r="AK19" s="83">
        <v>1800.6617868244259</v>
      </c>
      <c r="AL19" s="83">
        <v>1733.5273331947619</v>
      </c>
      <c r="AM19" s="83">
        <v>1716.350677691245</v>
      </c>
      <c r="AN19" s="83">
        <v>1930.4606240713224</v>
      </c>
      <c r="AO19" s="83"/>
      <c r="AP19" s="83">
        <v>11979.331673832692</v>
      </c>
      <c r="AQ19" s="83">
        <v>13319.198827552516</v>
      </c>
      <c r="AR19" s="83">
        <v>12272.372606686275</v>
      </c>
      <c r="AS19" s="83">
        <v>13555.008047050409</v>
      </c>
      <c r="AT19" s="83">
        <v>12868.294990833285</v>
      </c>
      <c r="AU19" s="83">
        <v>14003.810287776998</v>
      </c>
      <c r="AV19" s="83">
        <v>14063.604240282684</v>
      </c>
      <c r="AW19" s="83">
        <v>13360.427636188911</v>
      </c>
      <c r="AX19" s="83">
        <v>15410.203070827141</v>
      </c>
    </row>
    <row r="20" spans="2:50" ht="13.5" customHeight="1" x14ac:dyDescent="0.25">
      <c r="L20" s="159"/>
      <c r="M20" s="28" t="s">
        <v>285</v>
      </c>
      <c r="N20" s="83">
        <v>3.8025389668350704</v>
      </c>
      <c r="O20" s="83">
        <v>3.8919090367483111</v>
      </c>
      <c r="P20" s="83">
        <v>4.0244441144636882</v>
      </c>
      <c r="R20" s="159"/>
      <c r="S20" s="28" t="s">
        <v>285</v>
      </c>
      <c r="T20" s="83">
        <f t="shared" si="1"/>
        <v>3.7185277382645801</v>
      </c>
      <c r="U20" s="83">
        <f t="shared" si="2"/>
        <v>3.7287795516008027</v>
      </c>
      <c r="V20" s="83">
        <f t="shared" si="3"/>
        <v>3.9653660675142479</v>
      </c>
      <c r="W20" s="83">
        <f t="shared" si="4"/>
        <v>3.867639902676399</v>
      </c>
      <c r="X20" s="83">
        <f t="shared" si="5"/>
        <v>3.9211374721005208</v>
      </c>
      <c r="Y20" s="83">
        <f t="shared" si="6"/>
        <v>3.8871378541865651</v>
      </c>
      <c r="Z20" s="83">
        <f t="shared" si="7"/>
        <v>3.7961504101356294</v>
      </c>
      <c r="AA20" s="83">
        <f t="shared" si="8"/>
        <v>4.2742531320269839</v>
      </c>
      <c r="AB20" s="83">
        <f t="shared" si="9"/>
        <v>4.0171130381398195</v>
      </c>
      <c r="AD20" s="159"/>
      <c r="AE20" s="28" t="s">
        <v>285</v>
      </c>
      <c r="AF20" s="83">
        <v>6467.3413063477465</v>
      </c>
      <c r="AG20" s="83">
        <v>6547.6666476266637</v>
      </c>
      <c r="AH20" s="83">
        <v>6038.8647675526845</v>
      </c>
      <c r="AI20" s="83">
        <v>6351.0868445451733</v>
      </c>
      <c r="AJ20" s="83">
        <v>6339.4822345666071</v>
      </c>
      <c r="AK20" s="83">
        <v>6736.3680231622966</v>
      </c>
      <c r="AL20" s="83">
        <v>6484.621866441963</v>
      </c>
      <c r="AM20" s="83">
        <v>6949.4363210179708</v>
      </c>
      <c r="AN20" s="83">
        <v>7907.1601941747576</v>
      </c>
      <c r="AO20" s="83"/>
      <c r="AP20" s="83">
        <v>24048.98804047838</v>
      </c>
      <c r="AQ20" s="83">
        <v>24414.805506368881</v>
      </c>
      <c r="AR20" s="83">
        <v>23946.309435560732</v>
      </c>
      <c r="AS20" s="83">
        <v>24563.716905326051</v>
      </c>
      <c r="AT20" s="83">
        <v>24857.981343674666</v>
      </c>
      <c r="AU20" s="83">
        <v>26185.191142566084</v>
      </c>
      <c r="AV20" s="83">
        <v>24616.599957868129</v>
      </c>
      <c r="AW20" s="83">
        <v>29703.64996093314</v>
      </c>
      <c r="AX20" s="83">
        <v>31763.956310679609</v>
      </c>
    </row>
    <row r="21" spans="2:50" ht="13.5" customHeight="1" x14ac:dyDescent="0.25">
      <c r="L21" s="159"/>
      <c r="M21" s="28" t="s">
        <v>312</v>
      </c>
      <c r="N21" s="83">
        <v>4.2756217079482441</v>
      </c>
      <c r="O21" s="83">
        <v>3.8501539119362391</v>
      </c>
      <c r="P21" s="83">
        <v>3.7584284964940169</v>
      </c>
      <c r="R21" s="159"/>
      <c r="S21" s="28" t="s">
        <v>319</v>
      </c>
      <c r="T21" s="83">
        <f t="shared" si="1"/>
        <v>3.7664233576642334</v>
      </c>
      <c r="U21" s="83">
        <f t="shared" si="2"/>
        <v>3.5977046671767408</v>
      </c>
      <c r="V21" s="83">
        <f t="shared" si="3"/>
        <v>3.7509916262670777</v>
      </c>
      <c r="W21" s="83">
        <f t="shared" si="4"/>
        <v>4.9724978735469234</v>
      </c>
      <c r="X21" s="83">
        <f t="shared" si="5"/>
        <v>4.0050894085281978</v>
      </c>
      <c r="Y21" s="83">
        <f t="shared" si="6"/>
        <v>4.1519166452276819</v>
      </c>
      <c r="Z21" s="83">
        <f t="shared" si="7"/>
        <v>4.2032027174572359</v>
      </c>
      <c r="AA21" s="83">
        <f t="shared" si="8"/>
        <v>4.9328443731377494</v>
      </c>
      <c r="AB21" s="83">
        <f t="shared" si="9"/>
        <v>5.084602829162133</v>
      </c>
      <c r="AD21" s="159"/>
      <c r="AE21" s="28" t="s">
        <v>319</v>
      </c>
      <c r="AF21" s="83">
        <v>5952.6670980863455</v>
      </c>
      <c r="AG21" s="83">
        <v>5973.4917733089578</v>
      </c>
      <c r="AH21" s="83">
        <v>6053.8954108858061</v>
      </c>
      <c r="AI21" s="83">
        <v>6380.2460202604916</v>
      </c>
      <c r="AJ21" s="83">
        <v>6776.659209545116</v>
      </c>
      <c r="AK21" s="83">
        <v>7574.0452065471554</v>
      </c>
      <c r="AL21" s="83">
        <v>8049.0186505224101</v>
      </c>
      <c r="AM21" s="83">
        <v>8137.648046255712</v>
      </c>
      <c r="AN21" s="83">
        <v>10862.884160756501</v>
      </c>
      <c r="AO21" s="83"/>
      <c r="AP21" s="83">
        <v>22420.264398631782</v>
      </c>
      <c r="AQ21" s="83">
        <v>21490.859232175502</v>
      </c>
      <c r="AR21" s="83">
        <v>22708.110992529349</v>
      </c>
      <c r="AS21" s="83">
        <v>31725.759768451517</v>
      </c>
      <c r="AT21" s="83">
        <v>27141.126025354213</v>
      </c>
      <c r="AU21" s="83">
        <v>31446.804364770069</v>
      </c>
      <c r="AV21" s="83">
        <v>33831.657064739768</v>
      </c>
      <c r="AW21" s="83">
        <v>40141.751375547887</v>
      </c>
      <c r="AX21" s="83">
        <v>55233.451536643028</v>
      </c>
    </row>
    <row r="22" spans="2:50" ht="13.5" customHeight="1" x14ac:dyDescent="0.25">
      <c r="L22" s="159"/>
      <c r="M22" s="28" t="s">
        <v>302</v>
      </c>
      <c r="N22" s="83">
        <v>3.7820738300209102</v>
      </c>
      <c r="O22" s="83">
        <v>3.1264073339765446</v>
      </c>
      <c r="P22" s="83">
        <v>3.6138433189693533</v>
      </c>
      <c r="R22" s="159"/>
      <c r="S22" s="28" t="s">
        <v>307</v>
      </c>
      <c r="T22" s="83">
        <f t="shared" si="1"/>
        <v>3.9771620795107037</v>
      </c>
      <c r="U22" s="83">
        <f t="shared" si="2"/>
        <v>3.9701083485269013</v>
      </c>
      <c r="V22" s="83">
        <f t="shared" si="3"/>
        <v>3.7062210284134052</v>
      </c>
      <c r="W22" s="83">
        <f t="shared" si="4"/>
        <v>3.7232366047168788</v>
      </c>
      <c r="X22" s="83">
        <f t="shared" si="5"/>
        <v>3.6780370141097616</v>
      </c>
      <c r="Y22" s="83">
        <f t="shared" si="6"/>
        <v>3.5892617730853029</v>
      </c>
      <c r="Z22" s="83">
        <f t="shared" si="7"/>
        <v>3.4345838652555289</v>
      </c>
      <c r="AA22" s="83">
        <f t="shared" si="8"/>
        <v>3.4264694241044924</v>
      </c>
      <c r="AB22" s="83">
        <f t="shared" si="9"/>
        <v>3.6342264694230528</v>
      </c>
      <c r="AD22" s="159"/>
      <c r="AE22" s="28" t="s">
        <v>307</v>
      </c>
      <c r="AF22" s="83">
        <v>9082.3241862015329</v>
      </c>
      <c r="AG22" s="83">
        <v>9431.6538882803943</v>
      </c>
      <c r="AH22" s="83">
        <v>9412.5240025602725</v>
      </c>
      <c r="AI22" s="83">
        <v>9982.6407724856235</v>
      </c>
      <c r="AJ22" s="83">
        <v>9978.0617678381259</v>
      </c>
      <c r="AK22" s="83">
        <v>10302.363224344448</v>
      </c>
      <c r="AL22" s="83">
        <v>10747.067935383935</v>
      </c>
      <c r="AM22" s="83">
        <v>11281.536057155616</v>
      </c>
      <c r="AN22" s="83">
        <v>11690.161527165932</v>
      </c>
      <c r="AO22" s="83"/>
      <c r="AP22" s="83">
        <v>36121.875347183646</v>
      </c>
      <c r="AQ22" s="83">
        <v>37444.687842278203</v>
      </c>
      <c r="AR22" s="83">
        <v>34884.894388734792</v>
      </c>
      <c r="AS22" s="83">
        <v>37167.733535857653</v>
      </c>
      <c r="AT22" s="83">
        <v>36699.680511182109</v>
      </c>
      <c r="AU22" s="83">
        <v>36977.878493579374</v>
      </c>
      <c r="AV22" s="83">
        <v>36911.706129674712</v>
      </c>
      <c r="AW22" s="83">
        <v>38655.838356776068</v>
      </c>
      <c r="AX22" s="83">
        <v>42484.694453857446</v>
      </c>
    </row>
    <row r="23" spans="2:50" ht="13.5" customHeight="1" x14ac:dyDescent="0.25">
      <c r="B23" s="170" t="s">
        <v>459</v>
      </c>
      <c r="C23" s="170"/>
      <c r="D23" s="170"/>
      <c r="E23" s="170"/>
      <c r="F23" s="170"/>
      <c r="G23" s="170"/>
      <c r="H23" s="170"/>
      <c r="I23" s="170"/>
      <c r="J23" s="170"/>
      <c r="L23" s="159"/>
      <c r="M23" s="28" t="s">
        <v>307</v>
      </c>
      <c r="N23" s="83">
        <v>3.8824182670055865</v>
      </c>
      <c r="O23" s="83">
        <v>3.6630874619424336</v>
      </c>
      <c r="P23" s="83">
        <v>3.4971236734523705</v>
      </c>
      <c r="R23" s="159"/>
      <c r="S23" s="28" t="s">
        <v>299</v>
      </c>
      <c r="T23" s="83">
        <f t="shared" si="1"/>
        <v>2.6836701957009943</v>
      </c>
      <c r="U23" s="83">
        <f t="shared" si="2"/>
        <v>2.6147990255785629</v>
      </c>
      <c r="V23" s="83">
        <f t="shared" si="3"/>
        <v>2.3354984467664504</v>
      </c>
      <c r="W23" s="83">
        <f t="shared" si="4"/>
        <v>2.6436845008273582</v>
      </c>
      <c r="X23" s="83">
        <f t="shared" si="5"/>
        <v>2.5249337509033967</v>
      </c>
      <c r="Y23" s="83">
        <f t="shared" si="6"/>
        <v>2.5453941541186889</v>
      </c>
      <c r="Z23" s="83">
        <f t="shared" si="7"/>
        <v>2.7254014928749153</v>
      </c>
      <c r="AA23" s="83">
        <f t="shared" si="8"/>
        <v>2.8900062853551227</v>
      </c>
      <c r="AB23" s="83">
        <f t="shared" si="9"/>
        <v>3.6021406163498804</v>
      </c>
      <c r="AD23" s="159"/>
      <c r="AE23" s="28" t="s">
        <v>299</v>
      </c>
      <c r="AF23" s="83">
        <v>4782.8755562375327</v>
      </c>
      <c r="AG23" s="83">
        <v>4702.1764032073306</v>
      </c>
      <c r="AH23" s="83">
        <v>5250.5931198102016</v>
      </c>
      <c r="AI23" s="83">
        <v>5565.6178050652334</v>
      </c>
      <c r="AJ23" s="83">
        <v>6374.3857493857486</v>
      </c>
      <c r="AK23" s="83">
        <v>6883.0970888584061</v>
      </c>
      <c r="AL23" s="83">
        <v>6708.6494688922612</v>
      </c>
      <c r="AM23" s="83">
        <v>7423.0171073094871</v>
      </c>
      <c r="AN23" s="83">
        <v>8691.2590216519638</v>
      </c>
      <c r="AO23" s="83"/>
      <c r="AP23" s="83">
        <v>12835.660580021482</v>
      </c>
      <c r="AQ23" s="83">
        <v>12295.24627720504</v>
      </c>
      <c r="AR23" s="83">
        <v>12262.752075919336</v>
      </c>
      <c r="AS23" s="83">
        <v>14713.737528779739</v>
      </c>
      <c r="AT23" s="83">
        <v>16094.901719901716</v>
      </c>
      <c r="AU23" s="83">
        <v>17520.195092211554</v>
      </c>
      <c r="AV23" s="83">
        <v>18283.763277693477</v>
      </c>
      <c r="AW23" s="83">
        <v>21452.566096423019</v>
      </c>
      <c r="AX23" s="83">
        <v>31307.137129109862</v>
      </c>
    </row>
    <row r="24" spans="2:50" ht="13.5" customHeight="1" x14ac:dyDescent="0.25">
      <c r="L24" s="159"/>
      <c r="M24" s="28" t="s">
        <v>301</v>
      </c>
      <c r="N24" s="83">
        <v>2.9575345849182355</v>
      </c>
      <c r="O24" s="83">
        <v>2.7017243209637609</v>
      </c>
      <c r="P24" s="83">
        <v>3.4523584192501175</v>
      </c>
      <c r="R24" s="159"/>
      <c r="S24" s="28" t="s">
        <v>301</v>
      </c>
      <c r="T24" s="83">
        <f t="shared" si="1"/>
        <v>3.1533618735834801</v>
      </c>
      <c r="U24" s="83">
        <f t="shared" si="2"/>
        <v>3.1037414965986398</v>
      </c>
      <c r="V24" s="83">
        <f t="shared" si="3"/>
        <v>2.6432006996064716</v>
      </c>
      <c r="W24" s="83">
        <f t="shared" si="4"/>
        <v>2.964414234306278</v>
      </c>
      <c r="X24" s="83">
        <f t="shared" si="5"/>
        <v>2.4435123042505591</v>
      </c>
      <c r="Y24" s="83">
        <f t="shared" si="6"/>
        <v>2.7225112107623315</v>
      </c>
      <c r="Z24" s="83">
        <f t="shared" si="7"/>
        <v>3.0751140751140751</v>
      </c>
      <c r="AA24" s="83">
        <f t="shared" si="8"/>
        <v>3.2539440203562346</v>
      </c>
      <c r="AB24" s="83">
        <f t="shared" si="9"/>
        <v>4.1122198342032537</v>
      </c>
      <c r="AD24" s="159"/>
      <c r="AE24" s="28" t="s">
        <v>301</v>
      </c>
      <c r="AF24" s="83">
        <v>3291.3385826771655</v>
      </c>
      <c r="AG24" s="83">
        <v>3404.1849309403688</v>
      </c>
      <c r="AH24" s="83">
        <v>4218.7788230953702</v>
      </c>
      <c r="AI24" s="83">
        <v>4755.6569690055139</v>
      </c>
      <c r="AJ24" s="83">
        <v>5441.2659768715766</v>
      </c>
      <c r="AK24" s="83">
        <v>6271.7966025424685</v>
      </c>
      <c r="AL24" s="83">
        <v>7259.5235061791309</v>
      </c>
      <c r="AM24" s="83">
        <v>7928.7155346334903</v>
      </c>
      <c r="AN24" s="83">
        <v>8326.7288763901324</v>
      </c>
      <c r="AO24" s="83"/>
      <c r="AP24" s="83">
        <v>10378.781599668462</v>
      </c>
      <c r="AQ24" s="83">
        <v>10565.710032255398</v>
      </c>
      <c r="AR24" s="83">
        <v>11151.079136690649</v>
      </c>
      <c r="AS24" s="83">
        <v>14097.737212397795</v>
      </c>
      <c r="AT24" s="83">
        <v>13295.800365185636</v>
      </c>
      <c r="AU24" s="83">
        <v>17075.036562042973</v>
      </c>
      <c r="AV24" s="83">
        <v>22323.862912472927</v>
      </c>
      <c r="AW24" s="83">
        <v>25799.59650302623</v>
      </c>
      <c r="AX24" s="83">
        <v>34241.339639524478</v>
      </c>
    </row>
    <row r="25" spans="2:50" ht="13.5" customHeight="1" x14ac:dyDescent="0.25">
      <c r="L25" s="159"/>
      <c r="M25" s="28" t="s">
        <v>316</v>
      </c>
      <c r="N25" s="83">
        <v>2.9938574842885215</v>
      </c>
      <c r="O25" s="83">
        <v>3.2335722363679547</v>
      </c>
      <c r="P25" s="83">
        <v>3.3989472876346891</v>
      </c>
      <c r="R25" s="159"/>
      <c r="S25" s="28" t="s">
        <v>318</v>
      </c>
      <c r="T25" s="83">
        <f t="shared" si="1"/>
        <v>3.6057692307692299</v>
      </c>
      <c r="U25" s="83">
        <f t="shared" si="2"/>
        <v>2.8228438228438231</v>
      </c>
      <c r="V25" s="83">
        <f t="shared" si="3"/>
        <v>2.6875</v>
      </c>
      <c r="W25" s="83">
        <f t="shared" si="4"/>
        <v>2.8357588357588357</v>
      </c>
      <c r="X25" s="83">
        <f t="shared" si="5"/>
        <v>2.7398058252427182</v>
      </c>
      <c r="Y25" s="83">
        <f t="shared" si="6"/>
        <v>2.4678899082568804</v>
      </c>
      <c r="Z25" s="83">
        <f t="shared" si="7"/>
        <v>2.2783687943262412</v>
      </c>
      <c r="AA25" s="83">
        <f t="shared" si="8"/>
        <v>2.2402597402597402</v>
      </c>
      <c r="AB25" s="83">
        <f t="shared" si="9"/>
        <v>2.834848484848485</v>
      </c>
      <c r="AD25" s="159"/>
      <c r="AE25" s="28" t="s">
        <v>318</v>
      </c>
      <c r="AF25" s="83">
        <v>11152.815013404826</v>
      </c>
      <c r="AG25" s="83">
        <v>11532.258064516129</v>
      </c>
      <c r="AH25" s="83">
        <v>12010.723860589813</v>
      </c>
      <c r="AI25" s="83">
        <v>13000</v>
      </c>
      <c r="AJ25" s="83">
        <v>13994.565217391304</v>
      </c>
      <c r="AK25" s="83">
        <v>14931.506849315068</v>
      </c>
      <c r="AL25" s="83">
        <v>15452.054794520547</v>
      </c>
      <c r="AM25" s="83">
        <v>16784.741144414169</v>
      </c>
      <c r="AN25" s="83">
        <v>17741.935483870966</v>
      </c>
      <c r="AO25" s="83"/>
      <c r="AP25" s="83">
        <v>40214.477211796242</v>
      </c>
      <c r="AQ25" s="83">
        <v>32553.763440860217</v>
      </c>
      <c r="AR25" s="83">
        <v>32278.820375335123</v>
      </c>
      <c r="AS25" s="83">
        <v>36864.864864864867</v>
      </c>
      <c r="AT25" s="83">
        <v>38342.391304347824</v>
      </c>
      <c r="AU25" s="83">
        <v>36849.315068493146</v>
      </c>
      <c r="AV25" s="83">
        <v>35205.479452054795</v>
      </c>
      <c r="AW25" s="83">
        <v>37602.179836512259</v>
      </c>
      <c r="AX25" s="83">
        <v>50295.698924731179</v>
      </c>
    </row>
    <row r="26" spans="2:50" ht="13.5" customHeight="1" x14ac:dyDescent="0.25">
      <c r="L26" s="159"/>
      <c r="M26" s="28" t="s">
        <v>317</v>
      </c>
      <c r="N26" s="83">
        <v>3.9136569768730411</v>
      </c>
      <c r="O26" s="83">
        <v>3.8233624198160232</v>
      </c>
      <c r="P26" s="83">
        <v>3.3782694927882799</v>
      </c>
      <c r="R26" s="159"/>
      <c r="S26" s="28" t="s">
        <v>311</v>
      </c>
      <c r="T26" s="83">
        <f t="shared" si="1"/>
        <v>6.5111111111111111</v>
      </c>
      <c r="U26" s="83">
        <f t="shared" si="2"/>
        <v>6.7372262773722618</v>
      </c>
      <c r="V26" s="83">
        <f t="shared" si="3"/>
        <v>7.1313868613138691</v>
      </c>
      <c r="W26" s="83">
        <f t="shared" si="4"/>
        <v>4.9440993788819867</v>
      </c>
      <c r="X26" s="83">
        <f t="shared" si="5"/>
        <v>4.6170212765957448</v>
      </c>
      <c r="Y26" s="83">
        <f t="shared" si="6"/>
        <v>3.3756345177664979</v>
      </c>
      <c r="Z26" s="83">
        <f t="shared" si="7"/>
        <v>5.1256281407035171</v>
      </c>
      <c r="AA26" s="83">
        <f t="shared" si="8"/>
        <v>6.5330188679245289</v>
      </c>
      <c r="AB26" s="83">
        <f t="shared" si="9"/>
        <v>6.315555555555556</v>
      </c>
      <c r="AD26" s="159"/>
      <c r="AE26" s="28" t="s">
        <v>311</v>
      </c>
      <c r="AF26" s="83">
        <v>5465.5870445344126</v>
      </c>
      <c r="AG26" s="83">
        <v>5684.6473029045646</v>
      </c>
      <c r="AH26" s="83">
        <v>5591.8367346938776</v>
      </c>
      <c r="AI26" s="83">
        <v>6388.8888888888896</v>
      </c>
      <c r="AJ26" s="83">
        <v>7430.830039525692</v>
      </c>
      <c r="AK26" s="83">
        <v>7817.4603174603171</v>
      </c>
      <c r="AL26" s="83">
        <v>7743.1906614785994</v>
      </c>
      <c r="AM26" s="83">
        <v>7940.074906367041</v>
      </c>
      <c r="AN26" s="83">
        <v>8241.7582417582416</v>
      </c>
      <c r="AO26" s="83"/>
      <c r="AP26" s="83">
        <v>35587.044534412955</v>
      </c>
      <c r="AQ26" s="83">
        <v>38298.755186721988</v>
      </c>
      <c r="AR26" s="83">
        <v>39877.551020408166</v>
      </c>
      <c r="AS26" s="83">
        <v>31587.301587301587</v>
      </c>
      <c r="AT26" s="83">
        <v>34308.30039525692</v>
      </c>
      <c r="AU26" s="83">
        <v>26388.888888888891</v>
      </c>
      <c r="AV26" s="83">
        <v>39688.715953307394</v>
      </c>
      <c r="AW26" s="83">
        <v>51872.659176029963</v>
      </c>
      <c r="AX26" s="83">
        <v>52051.282051282054</v>
      </c>
    </row>
    <row r="27" spans="2:50" ht="13.5" customHeight="1" x14ac:dyDescent="0.25">
      <c r="L27" s="159"/>
      <c r="M27" s="28" t="s">
        <v>304</v>
      </c>
      <c r="N27" s="83">
        <v>3.6328885535657913</v>
      </c>
      <c r="O27" s="83">
        <v>3.3929684263163864</v>
      </c>
      <c r="P27" s="83">
        <v>3.3065863571088911</v>
      </c>
      <c r="R27" s="159"/>
      <c r="S27" s="28" t="s">
        <v>317</v>
      </c>
      <c r="T27" s="83">
        <f t="shared" si="1"/>
        <v>3.8225278323510148</v>
      </c>
      <c r="U27" s="83">
        <f t="shared" si="2"/>
        <v>3.9163923633969717</v>
      </c>
      <c r="V27" s="83">
        <f t="shared" si="3"/>
        <v>4.0041600000000006</v>
      </c>
      <c r="W27" s="83">
        <f t="shared" si="4"/>
        <v>4.189966350565923</v>
      </c>
      <c r="X27" s="83">
        <f t="shared" si="5"/>
        <v>3.6807836358398163</v>
      </c>
      <c r="Y27" s="83">
        <f t="shared" si="6"/>
        <v>3.6239782016348778</v>
      </c>
      <c r="Z27" s="83">
        <f t="shared" si="7"/>
        <v>3.3290642969158393</v>
      </c>
      <c r="AA27" s="83">
        <f t="shared" si="8"/>
        <v>3.3356908310179341</v>
      </c>
      <c r="AB27" s="83">
        <f t="shared" si="9"/>
        <v>3.471961492178099</v>
      </c>
      <c r="AD27" s="159"/>
      <c r="AE27" s="28" t="s">
        <v>317</v>
      </c>
      <c r="AF27" s="83">
        <v>15742.268041237114</v>
      </c>
      <c r="AG27" s="83">
        <v>15740.932642487047</v>
      </c>
      <c r="AH27" s="83">
        <v>16025.641025641025</v>
      </c>
      <c r="AI27" s="83">
        <v>16593.908629441623</v>
      </c>
      <c r="AJ27" s="83">
        <v>17442.211055276381</v>
      </c>
      <c r="AK27" s="83">
        <v>18442.211055276381</v>
      </c>
      <c r="AL27" s="83">
        <v>19130</v>
      </c>
      <c r="AM27" s="83">
        <v>19696.517412935322</v>
      </c>
      <c r="AN27" s="83">
        <v>20671.641791044774</v>
      </c>
      <c r="AO27" s="83"/>
      <c r="AP27" s="83">
        <v>60175.257731958758</v>
      </c>
      <c r="AQ27" s="83">
        <v>61647.668393782384</v>
      </c>
      <c r="AR27" s="83">
        <v>64169.230769230773</v>
      </c>
      <c r="AS27" s="83">
        <v>69527.918781725893</v>
      </c>
      <c r="AT27" s="83">
        <v>64201.005025125633</v>
      </c>
      <c r="AU27" s="83">
        <v>66834.17085427136</v>
      </c>
      <c r="AV27" s="83">
        <v>63685.000000000007</v>
      </c>
      <c r="AW27" s="83">
        <v>65701.492537313432</v>
      </c>
      <c r="AX27" s="83">
        <v>71771.144278606967</v>
      </c>
    </row>
    <row r="28" spans="2:50" ht="13.5" customHeight="1" x14ac:dyDescent="0.25">
      <c r="L28" s="159"/>
      <c r="M28" s="28" t="s">
        <v>308</v>
      </c>
      <c r="N28" s="83">
        <v>3.1419361399853587</v>
      </c>
      <c r="O28" s="83">
        <v>3.2798682107505384</v>
      </c>
      <c r="P28" s="83">
        <v>3.1400369824593173</v>
      </c>
      <c r="R28" s="159"/>
      <c r="S28" s="28" t="s">
        <v>287</v>
      </c>
      <c r="T28" s="83">
        <f t="shared" si="1"/>
        <v>4.8336975958672754</v>
      </c>
      <c r="U28" s="83">
        <f t="shared" si="2"/>
        <v>4.2500888801106056</v>
      </c>
      <c r="V28" s="83">
        <f t="shared" si="3"/>
        <v>4.3673183814669407</v>
      </c>
      <c r="W28" s="83">
        <f t="shared" si="4"/>
        <v>5.046391938096094</v>
      </c>
      <c r="X28" s="83">
        <f t="shared" si="5"/>
        <v>4.5407951761824004</v>
      </c>
      <c r="Y28" s="83">
        <f t="shared" si="6"/>
        <v>4.5486499152817323</v>
      </c>
      <c r="Z28" s="83">
        <f t="shared" si="7"/>
        <v>4.9376758119314648</v>
      </c>
      <c r="AA28" s="83">
        <f t="shared" si="8"/>
        <v>3.9253014976153584</v>
      </c>
      <c r="AB28" s="83">
        <f t="shared" si="9"/>
        <v>5.0643438938679894</v>
      </c>
      <c r="AD28" s="159"/>
      <c r="AE28" s="28" t="s">
        <v>287</v>
      </c>
      <c r="AF28" s="83">
        <v>1394.7237155683645</v>
      </c>
      <c r="AG28" s="83">
        <v>1374.3960041261741</v>
      </c>
      <c r="AH28" s="83">
        <v>1512.4632569077014</v>
      </c>
      <c r="AI28" s="83">
        <v>1673.8960178323996</v>
      </c>
      <c r="AJ28" s="83">
        <v>1693.1470137825422</v>
      </c>
      <c r="AK28" s="83">
        <v>1865.6846919558784</v>
      </c>
      <c r="AL28" s="83">
        <v>1762.0212423559703</v>
      </c>
      <c r="AM28" s="83">
        <v>2183.3919214697885</v>
      </c>
      <c r="AN28" s="83">
        <v>2471.320856334994</v>
      </c>
      <c r="AO28" s="83"/>
      <c r="AP28" s="83">
        <v>6741.6726708418773</v>
      </c>
      <c r="AQ28" s="83">
        <v>5841.3051740051033</v>
      </c>
      <c r="AR28" s="83">
        <v>6605.4085831863604</v>
      </c>
      <c r="AS28" s="83">
        <v>8447.1353696005772</v>
      </c>
      <c r="AT28" s="83">
        <v>7688.2337927514036</v>
      </c>
      <c r="AU28" s="83">
        <v>8486.346516007532</v>
      </c>
      <c r="AV28" s="83">
        <v>8700.2896684905045</v>
      </c>
      <c r="AW28" s="83">
        <v>8570.4715792266361</v>
      </c>
      <c r="AX28" s="83">
        <v>12515.618688568737</v>
      </c>
    </row>
    <row r="29" spans="2:50" ht="13.5" customHeight="1" x14ac:dyDescent="0.25">
      <c r="L29" s="159"/>
      <c r="M29" s="28" t="s">
        <v>299</v>
      </c>
      <c r="N29" s="83">
        <v>2.540089465936703</v>
      </c>
      <c r="O29" s="83">
        <v>2.5708192998432828</v>
      </c>
      <c r="P29" s="83">
        <v>3.0499775761015702</v>
      </c>
      <c r="R29" s="159"/>
      <c r="S29" s="28" t="s">
        <v>304</v>
      </c>
      <c r="T29" s="83">
        <f t="shared" si="1"/>
        <v>3.727357609710551</v>
      </c>
      <c r="U29" s="83">
        <f t="shared" si="2"/>
        <v>3.7059227973676463</v>
      </c>
      <c r="V29" s="83">
        <f t="shared" si="3"/>
        <v>3.4710334264348135</v>
      </c>
      <c r="W29" s="83">
        <f t="shared" si="4"/>
        <v>3.39376910999091</v>
      </c>
      <c r="X29" s="83">
        <f t="shared" si="5"/>
        <v>3.2377188904385559</v>
      </c>
      <c r="Y29" s="83">
        <f t="shared" si="6"/>
        <v>3.5548233425962685</v>
      </c>
      <c r="Z29" s="83">
        <f t="shared" si="7"/>
        <v>3.4093539809166269</v>
      </c>
      <c r="AA29" s="83">
        <f t="shared" si="8"/>
        <v>3.4254221042542201</v>
      </c>
      <c r="AB29" s="83">
        <f t="shared" si="9"/>
        <v>3.0956611570247934</v>
      </c>
      <c r="AD29" s="159"/>
      <c r="AE29" s="28" t="s">
        <v>304</v>
      </c>
      <c r="AF29" s="83">
        <v>1984.7626891794503</v>
      </c>
      <c r="AG29" s="83">
        <v>2222.0039721512908</v>
      </c>
      <c r="AH29" s="83">
        <v>2532.5149454661619</v>
      </c>
      <c r="AI29" s="83">
        <v>2803.2988162253573</v>
      </c>
      <c r="AJ29" s="83">
        <v>3068.6924887652472</v>
      </c>
      <c r="AK29" s="83">
        <v>3263.5452024978622</v>
      </c>
      <c r="AL29" s="83">
        <v>3327.7809588256728</v>
      </c>
      <c r="AM29" s="83">
        <v>3631.5197600942488</v>
      </c>
      <c r="AN29" s="83">
        <v>4070.4193765418254</v>
      </c>
      <c r="AO29" s="83"/>
      <c r="AP29" s="83">
        <v>7397.920312982601</v>
      </c>
      <c r="AQ29" s="83">
        <v>8234.5751762369327</v>
      </c>
      <c r="AR29" s="83">
        <v>8790.4440286587869</v>
      </c>
      <c r="AS29" s="83">
        <v>9513.7489285797019</v>
      </c>
      <c r="AT29" s="83">
        <v>9935.5636398221468</v>
      </c>
      <c r="AU29" s="83">
        <v>11601.326665457467</v>
      </c>
      <c r="AV29" s="83">
        <v>11345.583259590858</v>
      </c>
      <c r="AW29" s="83">
        <v>12439.488058262823</v>
      </c>
      <c r="AX29" s="83">
        <v>12600.639156761605</v>
      </c>
    </row>
    <row r="30" spans="2:50" ht="13.5" customHeight="1" x14ac:dyDescent="0.25">
      <c r="L30" s="159"/>
      <c r="M30" s="28" t="s">
        <v>318</v>
      </c>
      <c r="N30" s="83">
        <v>3.0130829233838252</v>
      </c>
      <c r="O30" s="83">
        <v>2.6765269474102311</v>
      </c>
      <c r="P30" s="83">
        <v>2.4367861445784302</v>
      </c>
      <c r="R30" s="159"/>
      <c r="S30" s="28" t="s">
        <v>298</v>
      </c>
      <c r="T30" s="83">
        <f t="shared" si="1"/>
        <v>8.2671476137624875</v>
      </c>
      <c r="U30" s="83">
        <f t="shared" si="2"/>
        <v>7.0498857199642257</v>
      </c>
      <c r="V30" s="83">
        <f t="shared" si="3"/>
        <v>6.0111204013377924</v>
      </c>
      <c r="W30" s="83">
        <f t="shared" si="4"/>
        <v>5.8279918292597026</v>
      </c>
      <c r="X30" s="83">
        <f t="shared" si="5"/>
        <v>5.8326409127550054</v>
      </c>
      <c r="Y30" s="83">
        <f t="shared" si="6"/>
        <v>5.7660168751818439</v>
      </c>
      <c r="Z30" s="83">
        <f t="shared" si="7"/>
        <v>5.4221149885246858</v>
      </c>
      <c r="AA30" s="83">
        <f t="shared" si="8"/>
        <v>6.5697973165857846</v>
      </c>
      <c r="AB30" s="83">
        <f t="shared" si="9"/>
        <v>5.4076915363016447</v>
      </c>
      <c r="AD30" s="159"/>
      <c r="AE30" s="28" t="s">
        <v>298</v>
      </c>
      <c r="AF30" s="83">
        <v>356.35184306280649</v>
      </c>
      <c r="AG30" s="83">
        <v>447.02589844964683</v>
      </c>
      <c r="AH30" s="83">
        <v>595.17292858920132</v>
      </c>
      <c r="AI30" s="83">
        <v>704.28613949796602</v>
      </c>
      <c r="AJ30" s="83">
        <v>801.2221780604134</v>
      </c>
      <c r="AK30" s="83">
        <v>891.29194543851463</v>
      </c>
      <c r="AL30" s="83">
        <v>929.95129425928963</v>
      </c>
      <c r="AM30" s="83">
        <v>957.99376469944752</v>
      </c>
      <c r="AN30" s="83">
        <v>1138.0963250399452</v>
      </c>
      <c r="AO30" s="83"/>
      <c r="AP30" s="83">
        <v>2946.0132890365448</v>
      </c>
      <c r="AQ30" s="83">
        <v>3151.4814979343432</v>
      </c>
      <c r="AR30" s="83">
        <v>3577.656133366509</v>
      </c>
      <c r="AS30" s="83">
        <v>4104.5738664550054</v>
      </c>
      <c r="AT30" s="83">
        <v>4673.2412559618433</v>
      </c>
      <c r="AU30" s="83">
        <v>5139.2043981121305</v>
      </c>
      <c r="AV30" s="83">
        <v>5042.3028512012252</v>
      </c>
      <c r="AW30" s="83">
        <v>6293.8248646283437</v>
      </c>
      <c r="AX30" s="83">
        <v>6154.4738644145173</v>
      </c>
    </row>
    <row r="31" spans="2:50" ht="13.5" customHeight="1" x14ac:dyDescent="0.25">
      <c r="L31" s="159"/>
      <c r="M31" s="28" t="s">
        <v>288</v>
      </c>
      <c r="N31" s="83">
        <v>2.9605955826801336</v>
      </c>
      <c r="O31" s="83">
        <v>2.4655744688396513</v>
      </c>
      <c r="P31" s="83">
        <v>2.2635040627281611</v>
      </c>
      <c r="R31" s="159"/>
      <c r="S31" s="28" t="s">
        <v>288</v>
      </c>
      <c r="T31" s="83">
        <f t="shared" si="1"/>
        <v>3.4277315041646252</v>
      </c>
      <c r="U31" s="83">
        <f t="shared" si="2"/>
        <v>2.7203153988868274</v>
      </c>
      <c r="V31" s="83">
        <f t="shared" si="3"/>
        <v>2.7829871716554671</v>
      </c>
      <c r="W31" s="83">
        <f t="shared" si="4"/>
        <v>2.6077795786061593</v>
      </c>
      <c r="X31" s="83">
        <f t="shared" si="5"/>
        <v>2.6533168180567031</v>
      </c>
      <c r="Y31" s="83">
        <f t="shared" si="6"/>
        <v>2.1661792076575379</v>
      </c>
      <c r="Z31" s="83">
        <f t="shared" si="7"/>
        <v>2.115521093441977</v>
      </c>
      <c r="AA31" s="83">
        <f t="shared" si="8"/>
        <v>2.2964148527528807</v>
      </c>
      <c r="AB31" s="83">
        <f t="shared" si="9"/>
        <v>2.3871303142329023</v>
      </c>
      <c r="AD31" s="159"/>
      <c r="AE31" s="28" t="s">
        <v>288</v>
      </c>
      <c r="AF31" s="83">
        <v>8454.8467274233644</v>
      </c>
      <c r="AG31" s="83">
        <v>8817.9959100204505</v>
      </c>
      <c r="AH31" s="83">
        <v>9030.4785546821131</v>
      </c>
      <c r="AI31" s="83">
        <v>9387.275242047026</v>
      </c>
      <c r="AJ31" s="83">
        <v>10067.895247332686</v>
      </c>
      <c r="AK31" s="83">
        <v>10413.955420185519</v>
      </c>
      <c r="AL31" s="83">
        <v>10812.846383402019</v>
      </c>
      <c r="AM31" s="83">
        <v>11458.333333333334</v>
      </c>
      <c r="AN31" s="83">
        <v>12481.614996395097</v>
      </c>
      <c r="AO31" s="83"/>
      <c r="AP31" s="83">
        <v>28980.944490472248</v>
      </c>
      <c r="AQ31" s="83">
        <v>23987.730061349695</v>
      </c>
      <c r="AR31" s="83">
        <v>25131.705971590123</v>
      </c>
      <c r="AS31" s="83">
        <v>24479.944674965423</v>
      </c>
      <c r="AT31" s="83">
        <v>26713.315782180965</v>
      </c>
      <c r="AU31" s="83">
        <v>22558.493700678388</v>
      </c>
      <c r="AV31" s="83">
        <v>22874.804604234763</v>
      </c>
      <c r="AW31" s="83">
        <v>26313.086854460093</v>
      </c>
      <c r="AX31" s="83">
        <v>29795.241528478735</v>
      </c>
    </row>
    <row r="32" spans="2:50" x14ac:dyDescent="0.25">
      <c r="L32" s="159"/>
      <c r="M32" s="28" t="s">
        <v>300</v>
      </c>
      <c r="N32" s="83">
        <v>2.4818179798838309</v>
      </c>
      <c r="O32" s="83">
        <v>2.0915493322573004</v>
      </c>
      <c r="P32" s="83">
        <v>2.2230349591458394</v>
      </c>
      <c r="R32" s="159"/>
      <c r="S32" s="28" t="s">
        <v>306</v>
      </c>
      <c r="T32" s="83">
        <f t="shared" si="1"/>
        <v>6.9387568555758694</v>
      </c>
      <c r="U32" s="83">
        <f t="shared" si="2"/>
        <v>7.2408888888888887</v>
      </c>
      <c r="V32" s="83">
        <f t="shared" si="3"/>
        <v>7.5051546391752586</v>
      </c>
      <c r="W32" s="83">
        <f t="shared" si="4"/>
        <v>7.2796688132474694</v>
      </c>
      <c r="X32" s="83">
        <f t="shared" si="5"/>
        <v>8.6056808688387623</v>
      </c>
      <c r="Y32" s="83">
        <f t="shared" si="6"/>
        <v>7.8859437751004009</v>
      </c>
      <c r="Z32" s="83">
        <f t="shared" si="7"/>
        <v>8.350340136054422</v>
      </c>
      <c r="AA32" s="83">
        <f t="shared" si="8"/>
        <v>7.3921074727120066</v>
      </c>
      <c r="AB32" s="83">
        <f t="shared" si="9"/>
        <v>8.5464926590538326</v>
      </c>
      <c r="AD32" s="159"/>
      <c r="AE32" s="28" t="s">
        <v>306</v>
      </c>
      <c r="AF32" s="83">
        <v>1440.990516332982</v>
      </c>
      <c r="AG32" s="83">
        <v>1495.2153110047848</v>
      </c>
      <c r="AH32" s="83">
        <v>1436.8435227578777</v>
      </c>
      <c r="AI32" s="83">
        <v>1479.3140990745781</v>
      </c>
      <c r="AJ32" s="83">
        <v>1635.6928122437826</v>
      </c>
      <c r="AK32" s="83">
        <v>1711.1050027487631</v>
      </c>
      <c r="AL32" s="83">
        <v>1666.6666666666667</v>
      </c>
      <c r="AM32" s="83">
        <v>1708.261617900172</v>
      </c>
      <c r="AN32" s="83">
        <v>1771.1644033516325</v>
      </c>
      <c r="AO32" s="83"/>
      <c r="AP32" s="83">
        <v>9998.6828240252908</v>
      </c>
      <c r="AQ32" s="83">
        <v>10826.68793195109</v>
      </c>
      <c r="AR32" s="83">
        <v>10783.732830595207</v>
      </c>
      <c r="AS32" s="83">
        <v>10768.916712030483</v>
      </c>
      <c r="AT32" s="83">
        <v>14076.250341623392</v>
      </c>
      <c r="AU32" s="83">
        <v>13493.677844969763</v>
      </c>
      <c r="AV32" s="83">
        <v>13917.233560090703</v>
      </c>
      <c r="AW32" s="83">
        <v>12627.653471026964</v>
      </c>
      <c r="AX32" s="83">
        <v>15137.243571222189</v>
      </c>
    </row>
    <row r="33" spans="2:50" ht="13.5" customHeight="1" x14ac:dyDescent="0.25">
      <c r="L33" s="159"/>
      <c r="M33" s="28" t="s">
        <v>284</v>
      </c>
      <c r="N33" s="83">
        <v>2.5983069657080273</v>
      </c>
      <c r="O33" s="83">
        <v>2.3069950192704409</v>
      </c>
      <c r="P33" s="83">
        <v>2.1620237505094146</v>
      </c>
      <c r="R33" s="159"/>
      <c r="S33" s="28" t="s">
        <v>313</v>
      </c>
      <c r="T33" s="83">
        <f t="shared" si="1"/>
        <v>5.6652239774940485</v>
      </c>
      <c r="U33" s="83">
        <f t="shared" si="2"/>
        <v>5.9200642699337216</v>
      </c>
      <c r="V33" s="83">
        <f t="shared" si="3"/>
        <v>6.0948876839659176</v>
      </c>
      <c r="W33" s="83">
        <f t="shared" si="4"/>
        <v>5.9987039437141272</v>
      </c>
      <c r="X33" s="83">
        <f t="shared" si="5"/>
        <v>5.6305786526387243</v>
      </c>
      <c r="Y33" s="83">
        <f t="shared" si="6"/>
        <v>4.8733755942947701</v>
      </c>
      <c r="Z33" s="83">
        <f t="shared" si="7"/>
        <v>4.6205022763988834</v>
      </c>
      <c r="AA33" s="83">
        <f t="shared" si="8"/>
        <v>4.5319755600814657</v>
      </c>
      <c r="AB33" s="83">
        <f t="shared" si="9"/>
        <v>4.325182030498695</v>
      </c>
      <c r="AD33" s="159"/>
      <c r="AE33" s="28" t="s">
        <v>313</v>
      </c>
      <c r="AF33" s="83">
        <v>6195.2004290119321</v>
      </c>
      <c r="AG33" s="83">
        <v>6672.4738675958188</v>
      </c>
      <c r="AH33" s="83">
        <v>6623.0601513402589</v>
      </c>
      <c r="AI33" s="83">
        <v>6731.0568295114654</v>
      </c>
      <c r="AJ33" s="83">
        <v>7344.2173479561316</v>
      </c>
      <c r="AK33" s="83">
        <v>8138.7849864568552</v>
      </c>
      <c r="AL33" s="83">
        <v>9326.1197096288179</v>
      </c>
      <c r="AM33" s="83">
        <v>9730.4795877923116</v>
      </c>
      <c r="AN33" s="83">
        <v>9859.1358526344302</v>
      </c>
      <c r="AO33" s="83"/>
      <c r="AP33" s="83">
        <v>35097.198015819813</v>
      </c>
      <c r="AQ33" s="83">
        <v>39501.474135620476</v>
      </c>
      <c r="AR33" s="83">
        <v>40366.807746569189</v>
      </c>
      <c r="AS33" s="83">
        <v>40377.617148554338</v>
      </c>
      <c r="AT33" s="83">
        <v>41352.193419740783</v>
      </c>
      <c r="AU33" s="83">
        <v>39663.356120211531</v>
      </c>
      <c r="AV33" s="83">
        <v>43091.357348308447</v>
      </c>
      <c r="AW33" s="83">
        <v>44098.295679746334</v>
      </c>
      <c r="AX33" s="83">
        <v>42642.557226059871</v>
      </c>
    </row>
    <row r="34" spans="2:50" ht="13.5" customHeight="1" x14ac:dyDescent="0.25">
      <c r="L34" s="159"/>
      <c r="M34" s="28" t="s">
        <v>315</v>
      </c>
      <c r="N34" s="83">
        <v>2.0946360556032846</v>
      </c>
      <c r="O34" s="83">
        <v>2.2565954231383936</v>
      </c>
      <c r="P34" s="83">
        <v>2.1037045322445938</v>
      </c>
      <c r="R34" s="159"/>
      <c r="S34" s="28" t="s">
        <v>308</v>
      </c>
      <c r="T34" s="83">
        <f t="shared" si="1"/>
        <v>3.0169095932171097</v>
      </c>
      <c r="U34" s="83">
        <f t="shared" si="2"/>
        <v>3.2258647645104559</v>
      </c>
      <c r="V34" s="83">
        <f t="shared" si="3"/>
        <v>3.187011336982017</v>
      </c>
      <c r="W34" s="83">
        <f t="shared" si="4"/>
        <v>3.334167348313525</v>
      </c>
      <c r="X34" s="83">
        <f t="shared" si="5"/>
        <v>3.2619296412399859</v>
      </c>
      <c r="Y34" s="83">
        <f t="shared" si="6"/>
        <v>3.2441968430826371</v>
      </c>
      <c r="Z34" s="83">
        <f t="shared" si="7"/>
        <v>2.985326417122296</v>
      </c>
      <c r="AA34" s="83">
        <f t="shared" si="8"/>
        <v>2.9577476750605127</v>
      </c>
      <c r="AB34" s="83">
        <f t="shared" si="9"/>
        <v>3.5063183423392763</v>
      </c>
      <c r="AD34" s="159"/>
      <c r="AE34" s="28" t="s">
        <v>308</v>
      </c>
      <c r="AF34" s="83">
        <v>19620.560747663552</v>
      </c>
      <c r="AG34" s="83">
        <v>19309.433962264149</v>
      </c>
      <c r="AH34" s="83">
        <v>19867.961165048542</v>
      </c>
      <c r="AI34" s="83">
        <v>20177.669902912625</v>
      </c>
      <c r="AJ34" s="83">
        <v>20097</v>
      </c>
      <c r="AK34" s="83">
        <v>20463</v>
      </c>
      <c r="AL34" s="83">
        <v>20979.411764705881</v>
      </c>
      <c r="AM34" s="83">
        <v>23786.868686868685</v>
      </c>
      <c r="AN34" s="83">
        <v>23740.404040404039</v>
      </c>
      <c r="AO34" s="83"/>
      <c r="AP34" s="83">
        <v>59193.457943925234</v>
      </c>
      <c r="AQ34" s="83">
        <v>62289.622641509435</v>
      </c>
      <c r="AR34" s="83">
        <v>63319.417475728151</v>
      </c>
      <c r="AS34" s="83">
        <v>67275.728155339806</v>
      </c>
      <c r="AT34" s="83">
        <v>65555</v>
      </c>
      <c r="AU34" s="83">
        <v>66386</v>
      </c>
      <c r="AV34" s="83">
        <v>62630.392156862748</v>
      </c>
      <c r="AW34" s="83">
        <v>70355.555555555562</v>
      </c>
      <c r="AX34" s="83">
        <v>83241.414141414149</v>
      </c>
    </row>
    <row r="35" spans="2:50" ht="13.5" customHeight="1" x14ac:dyDescent="0.25"/>
    <row r="36" spans="2:50" ht="13.5" customHeight="1" x14ac:dyDescent="0.25">
      <c r="L36" s="159" t="s">
        <v>339</v>
      </c>
      <c r="M36" s="28" t="s">
        <v>298</v>
      </c>
      <c r="N36" s="83">
        <v>6.5393697318705124</v>
      </c>
      <c r="O36" s="83">
        <v>5.4795206783976269</v>
      </c>
      <c r="P36" s="83">
        <v>4.0256552201634337</v>
      </c>
      <c r="R36" s="159" t="s">
        <v>339</v>
      </c>
      <c r="S36" s="28" t="s">
        <v>286</v>
      </c>
      <c r="T36" s="83">
        <f t="shared" ref="T36:AB39" si="10">AP36/AF36</f>
        <v>1.8783433406113537</v>
      </c>
      <c r="U36" s="83">
        <f t="shared" si="10"/>
        <v>1.877031473295889</v>
      </c>
      <c r="V36" s="83">
        <f t="shared" si="10"/>
        <v>1.9380219921963175</v>
      </c>
      <c r="W36" s="83">
        <f t="shared" si="10"/>
        <v>1.9471137227791218</v>
      </c>
      <c r="X36" s="83">
        <f t="shared" si="10"/>
        <v>1.8927857532255135</v>
      </c>
      <c r="Y36" s="83">
        <f t="shared" si="10"/>
        <v>1.916912732056717</v>
      </c>
      <c r="Z36" s="83">
        <f t="shared" si="10"/>
        <v>1.9447836706210746</v>
      </c>
      <c r="AA36" s="83">
        <f t="shared" si="10"/>
        <v>1.9861777473155129</v>
      </c>
      <c r="AB36" s="83">
        <f t="shared" si="10"/>
        <v>1.9513336579559597</v>
      </c>
      <c r="AD36" s="159" t="s">
        <v>339</v>
      </c>
      <c r="AE36" s="28" t="s">
        <v>286</v>
      </c>
      <c r="AF36" s="83">
        <v>35466.072984222243</v>
      </c>
      <c r="AG36" s="83">
        <v>35850.113189562733</v>
      </c>
      <c r="AH36" s="83">
        <v>36659.928361173173</v>
      </c>
      <c r="AI36" s="83">
        <v>36975.11212325425</v>
      </c>
      <c r="AJ36" s="83">
        <v>36505.760343188202</v>
      </c>
      <c r="AK36" s="83">
        <v>37450.456566010464</v>
      </c>
      <c r="AL36" s="83">
        <v>37869.978858350951</v>
      </c>
      <c r="AM36" s="83">
        <v>37835.910402282083</v>
      </c>
      <c r="AN36" s="83">
        <v>38660.084921249138</v>
      </c>
      <c r="AO36" s="83"/>
      <c r="AP36" s="83">
        <v>66617.462007550086</v>
      </c>
      <c r="AQ36" s="83">
        <v>67291.790778029317</v>
      </c>
      <c r="AR36" s="83">
        <v>71047.747396295119</v>
      </c>
      <c r="AS36" s="83">
        <v>71994.748216485023</v>
      </c>
      <c r="AT36" s="83">
        <v>69097.583088251558</v>
      </c>
      <c r="AU36" s="83">
        <v>71789.257012722534</v>
      </c>
      <c r="AV36" s="83">
        <v>73648.916490486255</v>
      </c>
      <c r="AW36" s="83">
        <v>75148.843290436213</v>
      </c>
      <c r="AX36" s="83">
        <v>75438.724926269118</v>
      </c>
    </row>
    <row r="37" spans="2:50" ht="13.5" customHeight="1" x14ac:dyDescent="0.25">
      <c r="L37" s="159"/>
      <c r="M37" s="28" t="s">
        <v>305</v>
      </c>
      <c r="N37" s="83">
        <v>2.5330273369400707</v>
      </c>
      <c r="O37" s="83">
        <v>2.3987883162428556</v>
      </c>
      <c r="P37" s="83">
        <v>2.5249915259204863</v>
      </c>
      <c r="R37" s="159"/>
      <c r="S37" s="28" t="s">
        <v>314</v>
      </c>
      <c r="T37" s="83">
        <f t="shared" si="10"/>
        <v>1.6693300685181605</v>
      </c>
      <c r="U37" s="83">
        <f t="shared" si="10"/>
        <v>1.6916859608503472</v>
      </c>
      <c r="V37" s="83">
        <f t="shared" si="10"/>
        <v>1.6968278731149244</v>
      </c>
      <c r="W37" s="83">
        <f t="shared" si="10"/>
        <v>1.6497155904502485</v>
      </c>
      <c r="X37" s="83">
        <f t="shared" si="10"/>
        <v>1.6210811016723172</v>
      </c>
      <c r="Y37" s="83">
        <f t="shared" si="10"/>
        <v>1.6287048352089299</v>
      </c>
      <c r="Z37" s="83">
        <f t="shared" si="10"/>
        <v>1.5830596050931904</v>
      </c>
      <c r="AA37" s="83">
        <f t="shared" si="10"/>
        <v>1.6446356775058193</v>
      </c>
      <c r="AB37" s="83">
        <f t="shared" si="10"/>
        <v>1.6283721783813545</v>
      </c>
      <c r="AD37" s="159"/>
      <c r="AE37" s="28" t="s">
        <v>314</v>
      </c>
      <c r="AF37" s="83">
        <v>48395.546823837591</v>
      </c>
      <c r="AG37" s="83">
        <v>49368.219793008851</v>
      </c>
      <c r="AH37" s="83">
        <v>49067.638323279956</v>
      </c>
      <c r="AI37" s="83">
        <v>49551.901070872082</v>
      </c>
      <c r="AJ37" s="83">
        <v>50828.226501311801</v>
      </c>
      <c r="AK37" s="83">
        <v>50557.425423025496</v>
      </c>
      <c r="AL37" s="83">
        <v>50143.425557509021</v>
      </c>
      <c r="AM37" s="83">
        <v>60514.352790523953</v>
      </c>
      <c r="AN37" s="83">
        <v>54316.188197767144</v>
      </c>
      <c r="AO37" s="83"/>
      <c r="AP37" s="83">
        <v>80788.141495410644</v>
      </c>
      <c r="AQ37" s="83">
        <v>83515.524336007307</v>
      </c>
      <c r="AR37" s="83">
        <v>83259.336374863487</v>
      </c>
      <c r="AS37" s="83">
        <v>81746.543733066035</v>
      </c>
      <c r="AT37" s="83">
        <v>82396.677412796605</v>
      </c>
      <c r="AU37" s="83">
        <v>82343.123242196511</v>
      </c>
      <c r="AV37" s="83">
        <v>79380.031461090024</v>
      </c>
      <c r="AW37" s="83">
        <v>99524.063600469526</v>
      </c>
      <c r="AX37" s="83">
        <v>88446.969696969696</v>
      </c>
    </row>
    <row r="38" spans="2:50" ht="13.5" customHeight="1" x14ac:dyDescent="0.25">
      <c r="L38" s="159"/>
      <c r="M38" s="28" t="s">
        <v>317</v>
      </c>
      <c r="N38" s="83">
        <v>2.4023774665039226</v>
      </c>
      <c r="O38" s="83">
        <v>2.3727206620464973</v>
      </c>
      <c r="P38" s="83">
        <v>2.2929017455398752</v>
      </c>
      <c r="R38" s="159"/>
      <c r="S38" s="28" t="s">
        <v>302</v>
      </c>
      <c r="T38" s="83">
        <f t="shared" si="10"/>
        <v>2.2716174974567651</v>
      </c>
      <c r="U38" s="83">
        <f t="shared" si="10"/>
        <v>2.0540184453227934</v>
      </c>
      <c r="V38" s="83">
        <f t="shared" si="10"/>
        <v>1.9157801418439715</v>
      </c>
      <c r="W38" s="83">
        <f t="shared" si="10"/>
        <v>1.4161327419089866</v>
      </c>
      <c r="X38" s="83">
        <f t="shared" si="10"/>
        <v>1.8487294469357252</v>
      </c>
      <c r="Y38" s="83">
        <f t="shared" si="10"/>
        <v>1.7038517926162868</v>
      </c>
      <c r="Z38" s="83">
        <f t="shared" si="10"/>
        <v>1.7039732728791313</v>
      </c>
      <c r="AA38" s="83">
        <f t="shared" si="10"/>
        <v>1.4416107382550336</v>
      </c>
      <c r="AB38" s="83">
        <f t="shared" si="10"/>
        <v>2.104524180967239</v>
      </c>
      <c r="AD38" s="159"/>
      <c r="AE38" s="28" t="s">
        <v>302</v>
      </c>
      <c r="AF38" s="83">
        <v>5020.5828574930792</v>
      </c>
      <c r="AG38" s="83">
        <v>5387.8370567178099</v>
      </c>
      <c r="AH38" s="83">
        <v>5779.4583294906088</v>
      </c>
      <c r="AI38" s="83">
        <v>6231.3811000890637</v>
      </c>
      <c r="AJ38" s="83">
        <v>6878.1164858890661</v>
      </c>
      <c r="AK38" s="83">
        <v>7889.5899053627763</v>
      </c>
      <c r="AL38" s="83">
        <v>9241.7793264671509</v>
      </c>
      <c r="AM38" s="83">
        <v>10662.776615655621</v>
      </c>
      <c r="AN38" s="83">
        <v>10736.658738400723</v>
      </c>
      <c r="AO38" s="83"/>
      <c r="AP38" s="83">
        <v>11404.843866512763</v>
      </c>
      <c r="AQ38" s="83">
        <v>11066.716694892051</v>
      </c>
      <c r="AR38" s="83">
        <v>11072.171498252841</v>
      </c>
      <c r="AS38" s="83">
        <v>8824.4628031489628</v>
      </c>
      <c r="AT38" s="83">
        <v>12715.776486917186</v>
      </c>
      <c r="AU38" s="83">
        <v>13442.691903259727</v>
      </c>
      <c r="AV38" s="83">
        <v>15747.744966146924</v>
      </c>
      <c r="AW38" s="83">
        <v>15371.573268743809</v>
      </c>
      <c r="AX38" s="83">
        <v>22595.55793775753</v>
      </c>
    </row>
    <row r="39" spans="2:50" ht="13.5" customHeight="1" x14ac:dyDescent="0.25">
      <c r="L39" s="159"/>
      <c r="M39" s="28" t="s">
        <v>301</v>
      </c>
      <c r="N39" s="83">
        <v>2.6804651602054359</v>
      </c>
      <c r="O39" s="83">
        <v>2.4297169766772706</v>
      </c>
      <c r="P39" s="83">
        <v>2.1572331133259248</v>
      </c>
      <c r="R39" s="159"/>
      <c r="S39" s="28" t="s">
        <v>303</v>
      </c>
      <c r="T39" s="83">
        <f t="shared" si="10"/>
        <v>1.7580684007707132</v>
      </c>
      <c r="U39" s="83">
        <f t="shared" si="10"/>
        <v>1.7821291362002727</v>
      </c>
      <c r="V39" s="83">
        <f t="shared" si="10"/>
        <v>1.7376362112321877</v>
      </c>
      <c r="W39" s="83">
        <f t="shared" si="10"/>
        <v>1.7318409700361432</v>
      </c>
      <c r="X39" s="83">
        <f t="shared" si="10"/>
        <v>1.7097343181567632</v>
      </c>
      <c r="Y39" s="83">
        <f t="shared" si="10"/>
        <v>1.7405916902327603</v>
      </c>
      <c r="Z39" s="83">
        <f t="shared" si="10"/>
        <v>1.5478012564249</v>
      </c>
      <c r="AA39" s="83">
        <f t="shared" si="10"/>
        <v>1.4987460473230834</v>
      </c>
      <c r="AB39" s="83">
        <f t="shared" si="10"/>
        <v>1.6091023045029411</v>
      </c>
      <c r="AD39" s="159"/>
      <c r="AE39" s="28" t="s">
        <v>303</v>
      </c>
      <c r="AF39" s="83">
        <v>13380.168218877896</v>
      </c>
      <c r="AG39" s="83">
        <v>13073.134376721428</v>
      </c>
      <c r="AH39" s="83">
        <v>13491.550615528773</v>
      </c>
      <c r="AI39" s="83">
        <v>13958.37062834638</v>
      </c>
      <c r="AJ39" s="83">
        <v>15319.012395717229</v>
      </c>
      <c r="AK39" s="83">
        <v>15110.775096969299</v>
      </c>
      <c r="AL39" s="83">
        <v>14664.74598415437</v>
      </c>
      <c r="AM39" s="83">
        <v>15463.343899642545</v>
      </c>
      <c r="AN39" s="83">
        <v>17391.377257558732</v>
      </c>
      <c r="AO39" s="83"/>
      <c r="AP39" s="83">
        <v>23523.250942605784</v>
      </c>
      <c r="AQ39" s="83">
        <v>23298.013674216647</v>
      </c>
      <c r="AR39" s="83">
        <v>23443.406895214706</v>
      </c>
      <c r="AS39" s="83">
        <v>24173.678129119406</v>
      </c>
      <c r="AT39" s="83">
        <v>26191.441213226601</v>
      </c>
      <c r="AU39" s="83">
        <v>26301.689566760895</v>
      </c>
      <c r="AV39" s="83">
        <v>22698.11225942614</v>
      </c>
      <c r="AW39" s="83">
        <v>23175.62554798678</v>
      </c>
      <c r="AX39" s="83">
        <v>27984.505223617794</v>
      </c>
    </row>
    <row r="40" spans="2:50" ht="13.5" customHeight="1" x14ac:dyDescent="0.25">
      <c r="L40" s="159"/>
      <c r="M40" s="28" t="s">
        <v>304</v>
      </c>
      <c r="N40" s="83">
        <v>2.2964974973380903</v>
      </c>
      <c r="O40" s="83">
        <v>2.1792220466723573</v>
      </c>
      <c r="P40" s="83">
        <v>2.0740481095496448</v>
      </c>
      <c r="R40" s="159"/>
      <c r="S40" s="28" t="s">
        <v>312</v>
      </c>
      <c r="T40" s="83">
        <f t="shared" ref="T40:AA43" si="11">AP40/AF40</f>
        <v>1.1815212319178721</v>
      </c>
      <c r="U40" s="83">
        <f t="shared" si="11"/>
        <v>1.1590909090909092</v>
      </c>
      <c r="V40" s="83">
        <f t="shared" si="11"/>
        <v>1.2869897959183674</v>
      </c>
      <c r="W40" s="83">
        <f t="shared" si="11"/>
        <v>1.2874899759422613</v>
      </c>
      <c r="X40" s="83">
        <f t="shared" si="11"/>
        <v>1.3844393592677346</v>
      </c>
      <c r="Y40" s="83">
        <f t="shared" si="11"/>
        <v>1.3536028119507908</v>
      </c>
      <c r="Z40" s="83">
        <f t="shared" si="11"/>
        <v>1.3597785977859778</v>
      </c>
      <c r="AA40" s="83">
        <f t="shared" si="11"/>
        <v>1.2976680384087793</v>
      </c>
      <c r="AB40" s="83"/>
      <c r="AD40" s="159"/>
      <c r="AE40" s="28" t="s">
        <v>312</v>
      </c>
      <c r="AF40" s="83">
        <v>18877.730796335447</v>
      </c>
      <c r="AG40" s="83">
        <v>18821.113867738899</v>
      </c>
      <c r="AH40" s="83">
        <v>19315.102241931509</v>
      </c>
      <c r="AI40" s="83">
        <v>19141.914191419142</v>
      </c>
      <c r="AJ40" s="83">
        <v>19221.464702001318</v>
      </c>
      <c r="AK40" s="83">
        <v>20053.570169873827</v>
      </c>
      <c r="AL40" s="83">
        <v>19240.326588569402</v>
      </c>
      <c r="AM40" s="83">
        <v>20295.100222717148</v>
      </c>
      <c r="AN40" s="83"/>
      <c r="AO40" s="83"/>
      <c r="AP40" s="83">
        <v>22304.43974630021</v>
      </c>
      <c r="AQ40" s="83">
        <v>21815.381983060997</v>
      </c>
      <c r="AR40" s="83">
        <v>24858.339492485833</v>
      </c>
      <c r="AS40" s="83">
        <v>24645.022641799063</v>
      </c>
      <c r="AT40" s="83">
        <v>26610.952276226082</v>
      </c>
      <c r="AU40" s="83">
        <v>27144.568971593711</v>
      </c>
      <c r="AV40" s="83">
        <v>26162.584309549165</v>
      </c>
      <c r="AW40" s="83">
        <v>26336.30289532294</v>
      </c>
      <c r="AX40" s="83"/>
    </row>
    <row r="41" spans="2:50" ht="13.5" customHeight="1" x14ac:dyDescent="0.25">
      <c r="B41" s="170" t="s">
        <v>436</v>
      </c>
      <c r="C41" s="170"/>
      <c r="D41" s="170"/>
      <c r="E41" s="170"/>
      <c r="F41" s="170"/>
      <c r="G41" s="170"/>
      <c r="H41" s="170"/>
      <c r="I41" s="170"/>
      <c r="J41" s="170"/>
      <c r="L41" s="159"/>
      <c r="M41" s="28" t="s">
        <v>286</v>
      </c>
      <c r="N41" s="83">
        <v>1.8975872125667992</v>
      </c>
      <c r="O41" s="83">
        <v>1.918808819601149</v>
      </c>
      <c r="P41" s="83">
        <v>1.9606811893133567</v>
      </c>
      <c r="R41" s="159"/>
      <c r="S41" s="28" t="s">
        <v>284</v>
      </c>
      <c r="T41" s="83">
        <f t="shared" si="11"/>
        <v>2.1485678531701891</v>
      </c>
      <c r="U41" s="83">
        <f t="shared" si="11"/>
        <v>2.1198824681684623</v>
      </c>
      <c r="V41" s="83">
        <f t="shared" si="11"/>
        <v>2.0942958348601439</v>
      </c>
      <c r="W41" s="83">
        <f t="shared" si="11"/>
        <v>2.0252729590422875</v>
      </c>
      <c r="X41" s="83">
        <f t="shared" si="11"/>
        <v>1.9570178966418663</v>
      </c>
      <c r="Y41" s="83">
        <f t="shared" si="11"/>
        <v>1.9468823253633376</v>
      </c>
      <c r="Z41" s="83">
        <f t="shared" si="11"/>
        <v>1.9726786488700427</v>
      </c>
      <c r="AA41" s="83">
        <f t="shared" si="11"/>
        <v>1.8764682238399359</v>
      </c>
      <c r="AB41" s="83">
        <f>AX41/AN41</f>
        <v>1.8216229004021767</v>
      </c>
      <c r="AD41" s="159"/>
      <c r="AE41" s="28" t="s">
        <v>284</v>
      </c>
      <c r="AF41" s="83">
        <v>12673.462734697834</v>
      </c>
      <c r="AG41" s="83">
        <v>13102.398042553919</v>
      </c>
      <c r="AH41" s="83">
        <v>14018.59557199363</v>
      </c>
      <c r="AI41" s="83">
        <v>15305.464601394568</v>
      </c>
      <c r="AJ41" s="83">
        <v>16977.476593238709</v>
      </c>
      <c r="AK41" s="83">
        <v>18222.981631781291</v>
      </c>
      <c r="AL41" s="83">
        <v>17829.650503453729</v>
      </c>
      <c r="AM41" s="83">
        <v>19218.257816992678</v>
      </c>
      <c r="AN41" s="83">
        <v>21890.401263604897</v>
      </c>
      <c r="AO41" s="83"/>
      <c r="AP41" s="83">
        <v>27229.79462012212</v>
      </c>
      <c r="AQ41" s="83">
        <v>27775.543901374833</v>
      </c>
      <c r="AR41" s="83">
        <v>29359.086317015117</v>
      </c>
      <c r="AS41" s="83">
        <v>30997.743582783365</v>
      </c>
      <c r="AT41" s="83">
        <v>33225.225532786535</v>
      </c>
      <c r="AU41" s="83">
        <v>35478.000854335747</v>
      </c>
      <c r="AV41" s="83">
        <v>35172.170864978179</v>
      </c>
      <c r="AW41" s="83">
        <v>36062.450111150218</v>
      </c>
      <c r="AX41" s="83">
        <v>39876.056240775426</v>
      </c>
    </row>
    <row r="42" spans="2:50" ht="13.5" customHeight="1" x14ac:dyDescent="0.25">
      <c r="L42" s="159"/>
      <c r="M42" s="28" t="s">
        <v>313</v>
      </c>
      <c r="N42" s="83">
        <v>2.1500269290127947</v>
      </c>
      <c r="O42" s="83">
        <v>2.0077425845723322</v>
      </c>
      <c r="P42" s="83">
        <v>1.9548988671257739</v>
      </c>
      <c r="R42" s="159"/>
      <c r="S42" s="28" t="s">
        <v>315</v>
      </c>
      <c r="T42" s="83">
        <f t="shared" si="11"/>
        <v>1.5762831711172112</v>
      </c>
      <c r="U42" s="83">
        <f t="shared" si="11"/>
        <v>1.7065870798408265</v>
      </c>
      <c r="V42" s="83">
        <f t="shared" si="11"/>
        <v>1.6750638632344272</v>
      </c>
      <c r="W42" s="83">
        <f t="shared" si="11"/>
        <v>1.4822930416745237</v>
      </c>
      <c r="X42" s="83">
        <f t="shared" si="11"/>
        <v>1.5056711485014647</v>
      </c>
      <c r="Y42" s="83">
        <f t="shared" si="11"/>
        <v>1.5618298261665144</v>
      </c>
      <c r="Z42" s="83">
        <f t="shared" si="11"/>
        <v>1.4363324175824179</v>
      </c>
      <c r="AA42" s="83">
        <f t="shared" si="11"/>
        <v>1.3857175872428933</v>
      </c>
      <c r="AB42" s="83">
        <f>AX42/AN42</f>
        <v>1.3707329724122281</v>
      </c>
      <c r="AD42" s="159"/>
      <c r="AE42" s="28" t="s">
        <v>315</v>
      </c>
      <c r="AF42" s="83">
        <v>38014.673328695215</v>
      </c>
      <c r="AG42" s="83">
        <v>39146.86288157502</v>
      </c>
      <c r="AH42" s="83">
        <v>45363.783851241729</v>
      </c>
      <c r="AI42" s="83">
        <v>46462.929538962977</v>
      </c>
      <c r="AJ42" s="83">
        <v>45361.773174097485</v>
      </c>
      <c r="AK42" s="83">
        <v>47765.133637491912</v>
      </c>
      <c r="AL42" s="83">
        <v>49496.872450367147</v>
      </c>
      <c r="AM42" s="83">
        <v>51295.556157702209</v>
      </c>
      <c r="AN42" s="83">
        <v>52210.487119596495</v>
      </c>
      <c r="AO42" s="83"/>
      <c r="AP42" s="83">
        <v>59921.889823540565</v>
      </c>
      <c r="AQ42" s="83">
        <v>66807.530409996354</v>
      </c>
      <c r="AR42" s="83">
        <v>75987.235028792493</v>
      </c>
      <c r="AS42" s="83">
        <v>68871.677151418509</v>
      </c>
      <c r="AT42" s="83">
        <v>68299.91311310629</v>
      </c>
      <c r="AU42" s="83">
        <v>74601.01036586432</v>
      </c>
      <c r="AV42" s="83">
        <v>71093.962469404418</v>
      </c>
      <c r="AW42" s="83">
        <v>71081.154315133448</v>
      </c>
      <c r="AX42" s="83">
        <v>71566.636200534849</v>
      </c>
    </row>
    <row r="43" spans="2:50" ht="13.5" customHeight="1" x14ac:dyDescent="0.25">
      <c r="L43" s="159"/>
      <c r="M43" s="28" t="s">
        <v>307</v>
      </c>
      <c r="N43" s="83">
        <v>1.9557002762703866</v>
      </c>
      <c r="O43" s="83">
        <v>1.9626758373122168</v>
      </c>
      <c r="P43" s="83">
        <v>1.9321566902381069</v>
      </c>
      <c r="R43" s="159"/>
      <c r="S43" s="28" t="s">
        <v>300</v>
      </c>
      <c r="T43" s="83">
        <f t="shared" si="11"/>
        <v>1.8326417704011067</v>
      </c>
      <c r="U43" s="83">
        <f t="shared" si="11"/>
        <v>1.621321961620469</v>
      </c>
      <c r="V43" s="83">
        <f t="shared" si="11"/>
        <v>1.6418545299872396</v>
      </c>
      <c r="W43" s="83">
        <f t="shared" si="11"/>
        <v>1.6056565656565656</v>
      </c>
      <c r="X43" s="83">
        <f t="shared" si="11"/>
        <v>1.6468558282208587</v>
      </c>
      <c r="Y43" s="83">
        <f t="shared" si="11"/>
        <v>1.672299779573843</v>
      </c>
      <c r="Z43" s="83">
        <f t="shared" si="11"/>
        <v>1.572655444864308</v>
      </c>
      <c r="AA43" s="83">
        <f t="shared" si="11"/>
        <v>1.5594497215853258</v>
      </c>
      <c r="AB43" s="83">
        <f>AX43/AN43</f>
        <v>1.7126045215236916</v>
      </c>
      <c r="AD43" s="159"/>
      <c r="AE43" s="28" t="s">
        <v>300</v>
      </c>
      <c r="AF43" s="83">
        <v>14384.242986935473</v>
      </c>
      <c r="AG43" s="83">
        <v>15236.176986550581</v>
      </c>
      <c r="AH43" s="83">
        <v>15690.069407367859</v>
      </c>
      <c r="AI43" s="83">
        <v>16661.05688320431</v>
      </c>
      <c r="AJ43" s="83">
        <v>17671.771242715815</v>
      </c>
      <c r="AK43" s="83">
        <v>18548.551959114138</v>
      </c>
      <c r="AL43" s="83">
        <v>19800.027207182695</v>
      </c>
      <c r="AM43" s="83">
        <v>20946.826758147512</v>
      </c>
      <c r="AN43" s="83">
        <v>21842.657106135426</v>
      </c>
      <c r="AO43" s="83"/>
      <c r="AP43" s="83">
        <v>26361.164533457126</v>
      </c>
      <c r="AQ43" s="83">
        <v>24702.748359430836</v>
      </c>
      <c r="AR43" s="83">
        <v>25760.811532301122</v>
      </c>
      <c r="AS43" s="83">
        <v>26751.935375294514</v>
      </c>
      <c r="AT43" s="83">
        <v>29102.859466052309</v>
      </c>
      <c r="AU43" s="83">
        <v>31018.739352640547</v>
      </c>
      <c r="AV43" s="83">
        <v>31138.620595837303</v>
      </c>
      <c r="AW43" s="83">
        <v>32665.523156089192</v>
      </c>
      <c r="AX43" s="83">
        <v>37407.833322059123</v>
      </c>
    </row>
    <row r="44" spans="2:50" ht="13.5" customHeight="1" x14ac:dyDescent="0.25">
      <c r="L44" s="159"/>
      <c r="M44" s="28" t="s">
        <v>308</v>
      </c>
      <c r="N44" s="83">
        <v>1.9242584978171842</v>
      </c>
      <c r="O44" s="83">
        <v>1.9231851501122259</v>
      </c>
      <c r="P44" s="83">
        <v>1.9168086308173353</v>
      </c>
      <c r="R44" s="159"/>
      <c r="S44" s="28" t="s">
        <v>310</v>
      </c>
      <c r="T44" s="83">
        <f t="shared" ref="T44:T60" si="12">AP44/AF44</f>
        <v>1.5995160314579553</v>
      </c>
      <c r="U44" s="83">
        <f t="shared" ref="U44:U60" si="13">AQ44/AG44</f>
        <v>1.576598311218335</v>
      </c>
      <c r="V44" s="83">
        <f t="shared" ref="V44:V60" si="14">AR44/AH44</f>
        <v>1.5381861575178997</v>
      </c>
      <c r="W44" s="83">
        <f t="shared" ref="W44:W60" si="15">AS44/AI44</f>
        <v>1.6187350835322198</v>
      </c>
      <c r="X44" s="83">
        <f t="shared" ref="X44:X60" si="16">AT44/AJ44</f>
        <v>1.6233689205219457</v>
      </c>
      <c r="Y44" s="83">
        <f t="shared" ref="Y44:Y60" si="17">AU44/AK44</f>
        <v>1.6794117647058824</v>
      </c>
      <c r="Z44" s="83"/>
      <c r="AA44" s="83">
        <f t="shared" ref="AA44:AA60" si="18">AW44/AM44</f>
        <v>1.6023038946791004</v>
      </c>
      <c r="AB44" s="83">
        <f>AX44/AN44</f>
        <v>1.4501825769431405</v>
      </c>
      <c r="AD44" s="159"/>
      <c r="AE44" s="28" t="s">
        <v>310</v>
      </c>
      <c r="AF44" s="83">
        <v>41573.401071401626</v>
      </c>
      <c r="AG44" s="83">
        <v>41646.781040415968</v>
      </c>
      <c r="AH44" s="83">
        <v>43124.742692466032</v>
      </c>
      <c r="AI44" s="83">
        <v>42936.926781779985</v>
      </c>
      <c r="AJ44" s="83">
        <v>47127.882599580713</v>
      </c>
      <c r="AK44" s="83">
        <v>42436.345481777331</v>
      </c>
      <c r="AL44" s="83"/>
      <c r="AM44" s="83">
        <v>48570.591213065833</v>
      </c>
      <c r="AN44" s="83">
        <v>50191.129496779598</v>
      </c>
      <c r="AO44" s="83"/>
      <c r="AP44" s="83">
        <v>66497.321495938231</v>
      </c>
      <c r="AQ44" s="83">
        <v>65660.244655999588</v>
      </c>
      <c r="AR44" s="83">
        <v>66333.882256072451</v>
      </c>
      <c r="AS44" s="83">
        <v>69503.509760721427</v>
      </c>
      <c r="AT44" s="83">
        <v>76505.939902166327</v>
      </c>
      <c r="AU44" s="83">
        <v>71268.09785322017</v>
      </c>
      <c r="AV44" s="83"/>
      <c r="AW44" s="83">
        <v>77824.847467561878</v>
      </c>
      <c r="AX44" s="83">
        <v>72786.301513326704</v>
      </c>
    </row>
    <row r="45" spans="2:50" ht="13.5" customHeight="1" x14ac:dyDescent="0.25">
      <c r="L45" s="159"/>
      <c r="M45" s="28" t="s">
        <v>284</v>
      </c>
      <c r="N45" s="83">
        <v>2.1207995792828802</v>
      </c>
      <c r="O45" s="83">
        <v>1.976086818790155</v>
      </c>
      <c r="P45" s="83">
        <v>1.8892322270499591</v>
      </c>
      <c r="R45" s="159"/>
      <c r="S45" s="28" t="s">
        <v>309</v>
      </c>
      <c r="T45" s="83">
        <f t="shared" si="12"/>
        <v>1.8118204509878579</v>
      </c>
      <c r="U45" s="83">
        <f t="shared" si="13"/>
        <v>1.8183214982766494</v>
      </c>
      <c r="V45" s="83">
        <f t="shared" si="14"/>
        <v>1.8034941561855462</v>
      </c>
      <c r="W45" s="83">
        <f t="shared" si="15"/>
        <v>1.758</v>
      </c>
      <c r="X45" s="83">
        <f t="shared" si="16"/>
        <v>1.7260226350959866</v>
      </c>
      <c r="Y45" s="83">
        <f t="shared" si="17"/>
        <v>1.7901382809776505</v>
      </c>
      <c r="Z45" s="83">
        <f t="shared" ref="Z45:Z60" si="19">AV45/AL45</f>
        <v>1.8268341827663863</v>
      </c>
      <c r="AA45" s="83">
        <f t="shared" si="18"/>
        <v>1.612786132306097</v>
      </c>
      <c r="AB45" s="83">
        <f>AX45/AN45</f>
        <v>1.7124528038036639</v>
      </c>
      <c r="AD45" s="159"/>
      <c r="AE45" s="28" t="s">
        <v>309</v>
      </c>
      <c r="AF45" s="83">
        <v>38155.271632539407</v>
      </c>
      <c r="AG45" s="83">
        <v>42283.494845596149</v>
      </c>
      <c r="AH45" s="83">
        <v>39662.769416342788</v>
      </c>
      <c r="AI45" s="83">
        <v>36241.82249465966</v>
      </c>
      <c r="AJ45" s="83">
        <v>38363.849751344045</v>
      </c>
      <c r="AK45" s="83">
        <v>37720.714468349346</v>
      </c>
      <c r="AL45" s="83">
        <v>35454.396465626283</v>
      </c>
      <c r="AM45" s="83">
        <v>36655.221244224675</v>
      </c>
      <c r="AN45" s="83">
        <v>39153.847627964533</v>
      </c>
      <c r="AO45" s="83"/>
      <c r="AP45" s="83">
        <v>69130.501456831771</v>
      </c>
      <c r="AQ45" s="83">
        <v>76884.987700017373</v>
      </c>
      <c r="AR45" s="83">
        <v>71531.572860509026</v>
      </c>
      <c r="AS45" s="83">
        <v>63713.123945611682</v>
      </c>
      <c r="AT45" s="83">
        <v>66216.873040241364</v>
      </c>
      <c r="AU45" s="83">
        <v>67525.294955619684</v>
      </c>
      <c r="AV45" s="83">
        <v>64769.303392757844</v>
      </c>
      <c r="AW45" s="83">
        <v>59117.032499297391</v>
      </c>
      <c r="AX45" s="83">
        <v>67049.116150209302</v>
      </c>
    </row>
    <row r="46" spans="2:50" ht="13.5" customHeight="1" x14ac:dyDescent="0.25">
      <c r="L46" s="159"/>
      <c r="M46" s="28" t="s">
        <v>287</v>
      </c>
      <c r="N46" s="83">
        <v>2.4281528915118353</v>
      </c>
      <c r="O46" s="83">
        <v>2.1483244402048984</v>
      </c>
      <c r="P46" s="83">
        <v>1.8548015251287475</v>
      </c>
      <c r="R46" s="159"/>
      <c r="S46" s="28" t="s">
        <v>316</v>
      </c>
      <c r="T46" s="83">
        <f t="shared" si="12"/>
        <v>1.32895503073439</v>
      </c>
      <c r="U46" s="83">
        <f t="shared" si="13"/>
        <v>1.364766287843211</v>
      </c>
      <c r="V46" s="83">
        <f t="shared" si="14"/>
        <v>1.3952795182188695</v>
      </c>
      <c r="W46" s="83">
        <f t="shared" si="15"/>
        <v>1.3785722791140749</v>
      </c>
      <c r="X46" s="83">
        <f t="shared" si="16"/>
        <v>1.3695633175051709</v>
      </c>
      <c r="Y46" s="83">
        <f t="shared" si="17"/>
        <v>1.3563120808218014</v>
      </c>
      <c r="Z46" s="83">
        <f t="shared" si="19"/>
        <v>1.4422902751047211</v>
      </c>
      <c r="AA46" s="83">
        <f t="shared" si="18"/>
        <v>1.3912085460073074</v>
      </c>
      <c r="AB46" s="83"/>
      <c r="AD46" s="159"/>
      <c r="AE46" s="28" t="s">
        <v>316</v>
      </c>
      <c r="AF46" s="83">
        <v>35726.587007126822</v>
      </c>
      <c r="AG46" s="83">
        <v>36765.222155590061</v>
      </c>
      <c r="AH46" s="83">
        <v>36402.166547828361</v>
      </c>
      <c r="AI46" s="83">
        <v>37540.007509789546</v>
      </c>
      <c r="AJ46" s="83">
        <v>34186.221141339964</v>
      </c>
      <c r="AK46" s="83">
        <v>34877.592353519445</v>
      </c>
      <c r="AL46" s="83">
        <v>36448.302149946408</v>
      </c>
      <c r="AM46" s="83">
        <v>36468.88655616044</v>
      </c>
      <c r="AN46" s="83"/>
      <c r="AO46" s="83"/>
      <c r="AP46" s="83">
        <v>47479.027534091088</v>
      </c>
      <c r="AQ46" s="83">
        <v>50175.935763015623</v>
      </c>
      <c r="AR46" s="83">
        <v>50791.197402977006</v>
      </c>
      <c r="AS46" s="83">
        <v>51751.61371073006</v>
      </c>
      <c r="AT46" s="83">
        <v>46820.194439298968</v>
      </c>
      <c r="AU46" s="83">
        <v>47304.89985905651</v>
      </c>
      <c r="AV46" s="83">
        <v>52569.031734946198</v>
      </c>
      <c r="AW46" s="83">
        <v>50735.826640301406</v>
      </c>
      <c r="AX46" s="83"/>
    </row>
    <row r="47" spans="2:50" ht="13.5" customHeight="1" x14ac:dyDescent="0.25">
      <c r="L47" s="159"/>
      <c r="M47" s="28" t="s">
        <v>311</v>
      </c>
      <c r="N47" s="83">
        <v>2.1377235226818794</v>
      </c>
      <c r="O47" s="83">
        <v>1.9165312211933518</v>
      </c>
      <c r="P47" s="83">
        <v>1.8339030929459161</v>
      </c>
      <c r="R47" s="159"/>
      <c r="S47" s="28" t="s">
        <v>305</v>
      </c>
      <c r="T47" s="83">
        <f t="shared" si="12"/>
        <v>2.4561878030109723</v>
      </c>
      <c r="U47" s="83">
        <f t="shared" si="13"/>
        <v>2.5726071745600754</v>
      </c>
      <c r="V47" s="83">
        <f t="shared" si="14"/>
        <v>2.5720806581059388</v>
      </c>
      <c r="W47" s="83">
        <f t="shared" si="15"/>
        <v>2.5196709939550095</v>
      </c>
      <c r="X47" s="83">
        <f t="shared" si="16"/>
        <v>2.4359326854704904</v>
      </c>
      <c r="Y47" s="83">
        <f t="shared" si="17"/>
        <v>2.2488819320214675</v>
      </c>
      <c r="Z47" s="83">
        <f t="shared" si="19"/>
        <v>2.5144693047337281</v>
      </c>
      <c r="AA47" s="83">
        <f t="shared" si="18"/>
        <v>2.5755834512022631</v>
      </c>
      <c r="AB47" s="83">
        <f>AX47/AN47</f>
        <v>2.4857520740651675</v>
      </c>
      <c r="AD47" s="159"/>
      <c r="AE47" s="28" t="s">
        <v>305</v>
      </c>
      <c r="AF47" s="83">
        <v>17233.039593337202</v>
      </c>
      <c r="AG47" s="83">
        <v>17345.349153156418</v>
      </c>
      <c r="AH47" s="83">
        <v>16984.154029647299</v>
      </c>
      <c r="AI47" s="83">
        <v>16595.265308807448</v>
      </c>
      <c r="AJ47" s="83">
        <v>15414.011808031801</v>
      </c>
      <c r="AK47" s="83">
        <v>16449.764215141728</v>
      </c>
      <c r="AL47" s="83">
        <v>16241.703456767877</v>
      </c>
      <c r="AM47" s="83">
        <v>16276.141898259724</v>
      </c>
      <c r="AN47" s="83">
        <v>17690.726035167329</v>
      </c>
      <c r="AO47" s="83"/>
      <c r="AP47" s="83">
        <v>42327.58165796</v>
      </c>
      <c r="AQ47" s="83">
        <v>44622.769676659729</v>
      </c>
      <c r="AR47" s="83">
        <v>43684.614073947858</v>
      </c>
      <c r="AS47" s="83">
        <v>41814.608635589946</v>
      </c>
      <c r="AT47" s="83">
        <v>37547.495177412755</v>
      </c>
      <c r="AU47" s="83">
        <v>36993.577529445523</v>
      </c>
      <c r="AV47" s="83">
        <v>40839.264798630509</v>
      </c>
      <c r="AW47" s="83">
        <v>41920.561722577535</v>
      </c>
      <c r="AX47" s="83">
        <v>43974.758933635843</v>
      </c>
    </row>
    <row r="48" spans="2:50" ht="13.5" customHeight="1" x14ac:dyDescent="0.25">
      <c r="L48" s="159"/>
      <c r="M48" s="28" t="s">
        <v>288</v>
      </c>
      <c r="N48" s="83">
        <v>1.7673364511801097</v>
      </c>
      <c r="O48" s="83">
        <v>1.6713265747809818</v>
      </c>
      <c r="P48" s="83">
        <v>1.7309542616940108</v>
      </c>
      <c r="R48" s="159"/>
      <c r="S48" s="28" t="s">
        <v>285</v>
      </c>
      <c r="T48" s="83">
        <f t="shared" si="12"/>
        <v>1.7502585315408479</v>
      </c>
      <c r="U48" s="83">
        <f t="shared" si="13"/>
        <v>1.7251025430680889</v>
      </c>
      <c r="V48" s="83">
        <f t="shared" si="14"/>
        <v>1.7195863266756135</v>
      </c>
      <c r="W48" s="83">
        <f t="shared" si="15"/>
        <v>1.6590066177005309</v>
      </c>
      <c r="X48" s="83">
        <f t="shared" si="16"/>
        <v>1.6998760671991189</v>
      </c>
      <c r="Y48" s="83">
        <f t="shared" si="17"/>
        <v>1.6340901612372489</v>
      </c>
      <c r="Z48" s="83">
        <f t="shared" si="19"/>
        <v>1.6894018160393709</v>
      </c>
      <c r="AA48" s="83">
        <f t="shared" si="18"/>
        <v>1.6550673924313115</v>
      </c>
      <c r="AB48" s="83">
        <f>AX48/AN48</f>
        <v>1.7642029614026393</v>
      </c>
      <c r="AD48" s="159"/>
      <c r="AE48" s="28" t="s">
        <v>285</v>
      </c>
      <c r="AF48" s="83">
        <v>11076.429655508147</v>
      </c>
      <c r="AG48" s="83">
        <v>11296.032025501789</v>
      </c>
      <c r="AH48" s="83">
        <v>11885.303583324732</v>
      </c>
      <c r="AI48" s="83">
        <v>12885.482163104285</v>
      </c>
      <c r="AJ48" s="83">
        <v>12885.939385336078</v>
      </c>
      <c r="AK48" s="83">
        <v>13674.159932326633</v>
      </c>
      <c r="AL48" s="83">
        <v>12929.041277579625</v>
      </c>
      <c r="AM48" s="83">
        <v>13710.752172290633</v>
      </c>
      <c r="AN48" s="83">
        <v>14320.696294061803</v>
      </c>
      <c r="AO48" s="83"/>
      <c r="AP48" s="83">
        <v>19386.61550356519</v>
      </c>
      <c r="AQ48" s="83">
        <v>19486.813573771709</v>
      </c>
      <c r="AR48" s="83">
        <v>20437.805530273883</v>
      </c>
      <c r="AS48" s="83">
        <v>21377.100180852161</v>
      </c>
      <c r="AT48" s="83">
        <v>21904.499964511324</v>
      </c>
      <c r="AU48" s="83">
        <v>22344.810208599556</v>
      </c>
      <c r="AV48" s="83">
        <v>21842.345813991007</v>
      </c>
      <c r="AW48" s="83">
        <v>22692.218846065</v>
      </c>
      <c r="AX48" s="83">
        <v>25264.614811331634</v>
      </c>
    </row>
    <row r="49" spans="2:50" ht="13.5" customHeight="1" x14ac:dyDescent="0.25">
      <c r="L49" s="159"/>
      <c r="M49" s="28" t="s">
        <v>302</v>
      </c>
      <c r="N49" s="83">
        <v>2.0753677825961505</v>
      </c>
      <c r="O49" s="83">
        <v>1.6461511616249489</v>
      </c>
      <c r="P49" s="83">
        <v>1.7291058060650379</v>
      </c>
      <c r="R49" s="159"/>
      <c r="S49" s="28" t="s">
        <v>307</v>
      </c>
      <c r="T49" s="83">
        <f t="shared" si="12"/>
        <v>1.9108626897441896</v>
      </c>
      <c r="U49" s="83">
        <f t="shared" si="13"/>
        <v>1.9894600196195573</v>
      </c>
      <c r="V49" s="83">
        <f t="shared" si="14"/>
        <v>1.9676243779341072</v>
      </c>
      <c r="W49" s="83">
        <f t="shared" si="15"/>
        <v>1.950312525814357</v>
      </c>
      <c r="X49" s="83">
        <f t="shared" si="16"/>
        <v>1.9837226189035462</v>
      </c>
      <c r="Y49" s="83">
        <f t="shared" si="17"/>
        <v>1.9541620378742863</v>
      </c>
      <c r="Z49" s="83">
        <f t="shared" si="19"/>
        <v>1.9337060650214606</v>
      </c>
      <c r="AA49" s="83">
        <f t="shared" si="18"/>
        <v>1.9596529744159068</v>
      </c>
      <c r="AB49" s="83">
        <f>AX49/AN49</f>
        <v>1.9035198007591847</v>
      </c>
      <c r="AD49" s="159"/>
      <c r="AE49" s="28" t="s">
        <v>307</v>
      </c>
      <c r="AF49" s="83">
        <v>31001.890801531361</v>
      </c>
      <c r="AG49" s="83">
        <v>31583.324403527819</v>
      </c>
      <c r="AH49" s="83">
        <v>32004.927097456813</v>
      </c>
      <c r="AI49" s="83">
        <v>31782.64893330737</v>
      </c>
      <c r="AJ49" s="83">
        <v>32194.969901229277</v>
      </c>
      <c r="AK49" s="83">
        <v>32894.535565564714</v>
      </c>
      <c r="AL49" s="83">
        <v>32329.93918672638</v>
      </c>
      <c r="AM49" s="83">
        <v>33758.932744905651</v>
      </c>
      <c r="AN49" s="83">
        <v>34645.388666693063</v>
      </c>
      <c r="AO49" s="83"/>
      <c r="AP49" s="83">
        <v>59240.356444169869</v>
      </c>
      <c r="AQ49" s="83">
        <v>62833.761187493299</v>
      </c>
      <c r="AR49" s="83">
        <v>62973.674770959915</v>
      </c>
      <c r="AS49" s="83">
        <v>61986.098318189674</v>
      </c>
      <c r="AT49" s="83">
        <v>63865.890007987386</v>
      </c>
      <c r="AU49" s="83">
        <v>64281.252655732133</v>
      </c>
      <c r="AV49" s="83">
        <v>62516.599487147789</v>
      </c>
      <c r="AW49" s="83">
        <v>66155.792966660912</v>
      </c>
      <c r="AX49" s="83">
        <v>65948.183332048095</v>
      </c>
    </row>
    <row r="50" spans="2:50" ht="13.5" customHeight="1" x14ac:dyDescent="0.25">
      <c r="L50" s="159"/>
      <c r="M50" s="28" t="s">
        <v>309</v>
      </c>
      <c r="N50" s="83">
        <v>1.8112018653692907</v>
      </c>
      <c r="O50" s="83">
        <v>1.7578587662267557</v>
      </c>
      <c r="P50" s="83">
        <v>1.7151344632241163</v>
      </c>
      <c r="R50" s="159"/>
      <c r="S50" s="28" t="s">
        <v>299</v>
      </c>
      <c r="T50" s="83">
        <f t="shared" si="12"/>
        <v>2.0335216572504708</v>
      </c>
      <c r="U50" s="83">
        <f t="shared" si="13"/>
        <v>1.953615777940102</v>
      </c>
      <c r="V50" s="83">
        <f t="shared" si="14"/>
        <v>1.8198887343532681</v>
      </c>
      <c r="W50" s="83">
        <f t="shared" si="15"/>
        <v>1.7898717527129233</v>
      </c>
      <c r="X50" s="83">
        <f t="shared" si="16"/>
        <v>1.749926964650891</v>
      </c>
      <c r="Y50" s="83">
        <f t="shared" si="17"/>
        <v>1.6703986892408522</v>
      </c>
      <c r="Z50" s="83">
        <f t="shared" si="19"/>
        <v>1.6986264476164827</v>
      </c>
      <c r="AA50" s="83">
        <f t="shared" si="18"/>
        <v>1.591250323582708</v>
      </c>
      <c r="AB50" s="83"/>
      <c r="AD50" s="159"/>
      <c r="AE50" s="28" t="s">
        <v>299</v>
      </c>
      <c r="AF50" s="83">
        <v>10283.124830551145</v>
      </c>
      <c r="AG50" s="83">
        <v>11365.71191365712</v>
      </c>
      <c r="AH50" s="83">
        <v>12019.391507856904</v>
      </c>
      <c r="AI50" s="83">
        <v>12797.205740015992</v>
      </c>
      <c r="AJ50" s="83">
        <v>14334.170854271357</v>
      </c>
      <c r="AK50" s="83">
        <v>15775.642958686944</v>
      </c>
      <c r="AL50" s="83">
        <v>15930.152737257595</v>
      </c>
      <c r="AM50" s="83">
        <v>16369.33768380016</v>
      </c>
      <c r="AN50" s="83"/>
      <c r="AO50" s="83"/>
      <c r="AP50" s="83">
        <v>20910.957047135831</v>
      </c>
      <c r="AQ50" s="83">
        <v>22204.23412204234</v>
      </c>
      <c r="AR50" s="83">
        <v>21873.955198930122</v>
      </c>
      <c r="AS50" s="83">
        <v>22905.357067710305</v>
      </c>
      <c r="AT50" s="83">
        <v>25083.752093802344</v>
      </c>
      <c r="AU50" s="83">
        <v>26351.613320122349</v>
      </c>
      <c r="AV50" s="83">
        <v>27059.378754075857</v>
      </c>
      <c r="AW50" s="83">
        <v>26047.71388618162</v>
      </c>
      <c r="AX50" s="83"/>
    </row>
    <row r="51" spans="2:50" ht="13.5" customHeight="1" x14ac:dyDescent="0.25">
      <c r="L51" s="159"/>
      <c r="M51" s="28" t="s">
        <v>285</v>
      </c>
      <c r="N51" s="83">
        <v>1.731597834174635</v>
      </c>
      <c r="O51" s="83">
        <v>1.664103999301336</v>
      </c>
      <c r="P51" s="83">
        <v>1.7022854821151934</v>
      </c>
      <c r="R51" s="159"/>
      <c r="S51" s="28" t="s">
        <v>301</v>
      </c>
      <c r="T51" s="83">
        <f t="shared" si="12"/>
        <v>2.9646515364531028</v>
      </c>
      <c r="U51" s="83">
        <f t="shared" si="13"/>
        <v>2.62654996353027</v>
      </c>
      <c r="V51" s="83">
        <f t="shared" si="14"/>
        <v>2.4732680075640361</v>
      </c>
      <c r="W51" s="83">
        <f t="shared" si="15"/>
        <v>2.5545119087554506</v>
      </c>
      <c r="X51" s="83">
        <f t="shared" si="16"/>
        <v>2.4095579078455791</v>
      </c>
      <c r="Y51" s="83">
        <f t="shared" si="17"/>
        <v>2.3303532804614271</v>
      </c>
      <c r="Z51" s="83">
        <f t="shared" si="19"/>
        <v>2.2421110651784484</v>
      </c>
      <c r="AA51" s="83">
        <f t="shared" si="18"/>
        <v>2.075568323757182</v>
      </c>
      <c r="AB51" s="83"/>
      <c r="AD51" s="159"/>
      <c r="AE51" s="28" t="s">
        <v>301</v>
      </c>
      <c r="AF51" s="83">
        <v>11714.191605495953</v>
      </c>
      <c r="AG51" s="83">
        <v>12603.41974627689</v>
      </c>
      <c r="AH51" s="83">
        <v>13597.793309801538</v>
      </c>
      <c r="AI51" s="83">
        <v>14489.865357507413</v>
      </c>
      <c r="AJ51" s="83">
        <v>15478.39915186854</v>
      </c>
      <c r="AK51" s="83">
        <v>16852.157853810266</v>
      </c>
      <c r="AL51" s="83">
        <v>17853.716141412649</v>
      </c>
      <c r="AM51" s="83">
        <v>19295.750885734255</v>
      </c>
      <c r="AN51" s="83"/>
      <c r="AO51" s="83"/>
      <c r="AP51" s="83">
        <v>34728.496141539617</v>
      </c>
      <c r="AQ51" s="83">
        <v>33103.511674940251</v>
      </c>
      <c r="AR51" s="83">
        <v>33630.987166600433</v>
      </c>
      <c r="AS51" s="83">
        <v>37014.533612015744</v>
      </c>
      <c r="AT51" s="83">
        <v>37296.099077175146</v>
      </c>
      <c r="AU51" s="83">
        <v>39271.481337480553</v>
      </c>
      <c r="AV51" s="83">
        <v>40030.014515216375</v>
      </c>
      <c r="AW51" s="83">
        <v>40049.649321539611</v>
      </c>
      <c r="AX51" s="83"/>
    </row>
    <row r="52" spans="2:50" ht="13.5" customHeight="1" x14ac:dyDescent="0.25">
      <c r="L52" s="159"/>
      <c r="M52" s="28" t="s">
        <v>299</v>
      </c>
      <c r="N52" s="83">
        <v>1.9336487983973898</v>
      </c>
      <c r="O52" s="83">
        <v>1.736017075744412</v>
      </c>
      <c r="P52" s="83">
        <v>1.644062007472916</v>
      </c>
      <c r="R52" s="159"/>
      <c r="S52" s="28" t="s">
        <v>311</v>
      </c>
      <c r="T52" s="83">
        <f t="shared" si="12"/>
        <v>2.2045088566827697</v>
      </c>
      <c r="U52" s="83">
        <f t="shared" si="13"/>
        <v>2.2998500749625186</v>
      </c>
      <c r="V52" s="83">
        <f t="shared" si="14"/>
        <v>1.9268292682926831</v>
      </c>
      <c r="W52" s="83">
        <f t="shared" si="15"/>
        <v>2.0226308345120225</v>
      </c>
      <c r="X52" s="83">
        <f t="shared" si="16"/>
        <v>1.8807947019867546</v>
      </c>
      <c r="Y52" s="83">
        <f t="shared" si="17"/>
        <v>1.8505025125628141</v>
      </c>
      <c r="Z52" s="83">
        <f t="shared" si="19"/>
        <v>1.7798165137614681</v>
      </c>
      <c r="AA52" s="83">
        <f t="shared" si="18"/>
        <v>1.7757125154894673</v>
      </c>
      <c r="AB52" s="83">
        <f>AX52/AN52</f>
        <v>1.9515570934256052</v>
      </c>
      <c r="AD52" s="159"/>
      <c r="AE52" s="28" t="s">
        <v>311</v>
      </c>
      <c r="AF52" s="83">
        <v>16205.636743215031</v>
      </c>
      <c r="AG52" s="83">
        <v>71413.276231263386</v>
      </c>
      <c r="AH52" s="83">
        <v>22169.211195928754</v>
      </c>
      <c r="AI52" s="83">
        <v>18600.368324125229</v>
      </c>
      <c r="AJ52" s="83">
        <v>19196.542079837276</v>
      </c>
      <c r="AK52" s="83">
        <v>18952.380952380954</v>
      </c>
      <c r="AL52" s="83">
        <v>18231.780167264038</v>
      </c>
      <c r="AM52" s="83">
        <v>82262.996941896025</v>
      </c>
      <c r="AN52" s="83">
        <v>29469.74847042828</v>
      </c>
      <c r="AO52" s="83"/>
      <c r="AP52" s="83">
        <v>35725.469728601252</v>
      </c>
      <c r="AQ52" s="83">
        <v>164239.82869379016</v>
      </c>
      <c r="AR52" s="83">
        <v>42716.284987277359</v>
      </c>
      <c r="AS52" s="83">
        <v>37621.678505656404</v>
      </c>
      <c r="AT52" s="83">
        <v>36104.754640223742</v>
      </c>
      <c r="AU52" s="83">
        <v>35071.428571428572</v>
      </c>
      <c r="AV52" s="83">
        <v>32449.223416965357</v>
      </c>
      <c r="AW52" s="83">
        <v>146075.43323139654</v>
      </c>
      <c r="AX52" s="83">
        <v>57511.896668932692</v>
      </c>
    </row>
    <row r="53" spans="2:50" ht="13.5" customHeight="1" x14ac:dyDescent="0.25">
      <c r="L53" s="159"/>
      <c r="M53" s="28" t="s">
        <v>314</v>
      </c>
      <c r="N53" s="83">
        <v>1.6859055884738814</v>
      </c>
      <c r="O53" s="83">
        <v>1.6331224003273881</v>
      </c>
      <c r="P53" s="83">
        <v>1.6184783066273469</v>
      </c>
      <c r="R53" s="159"/>
      <c r="S53" s="28" t="s">
        <v>317</v>
      </c>
      <c r="T53" s="83">
        <f t="shared" si="12"/>
        <v>2.3764823784867213</v>
      </c>
      <c r="U53" s="83">
        <f t="shared" si="13"/>
        <v>2.4138505077409689</v>
      </c>
      <c r="V53" s="83">
        <f t="shared" si="14"/>
        <v>2.4170117871933736</v>
      </c>
      <c r="W53" s="83">
        <f t="shared" si="15"/>
        <v>2.4276011114541527</v>
      </c>
      <c r="X53" s="83">
        <f t="shared" si="16"/>
        <v>2.3903625110521665</v>
      </c>
      <c r="Y53" s="83">
        <f t="shared" si="17"/>
        <v>2.3019651259341267</v>
      </c>
      <c r="Z53" s="83">
        <f t="shared" si="19"/>
        <v>2.3008908389841776</v>
      </c>
      <c r="AA53" s="83">
        <f t="shared" si="18"/>
        <v>2.3132168925964547</v>
      </c>
      <c r="AB53" s="83">
        <f>AX53/AN53</f>
        <v>2.2648735746157662</v>
      </c>
      <c r="AD53" s="159"/>
      <c r="AE53" s="28" t="s">
        <v>317</v>
      </c>
      <c r="AF53" s="83">
        <v>46367.001750282681</v>
      </c>
      <c r="AG53" s="83">
        <v>46206.626000938442</v>
      </c>
      <c r="AH53" s="83">
        <v>47658.812097655777</v>
      </c>
      <c r="AI53" s="83">
        <v>48289.948415183229</v>
      </c>
      <c r="AJ53" s="83">
        <v>49570.838964169619</v>
      </c>
      <c r="AK53" s="83">
        <v>50636.636931248817</v>
      </c>
      <c r="AL53" s="83">
        <v>53382.828913747093</v>
      </c>
      <c r="AM53" s="83">
        <v>53768.41456064365</v>
      </c>
      <c r="AN53" s="83">
        <v>57000.748894321121</v>
      </c>
      <c r="AO53" s="83"/>
      <c r="AP53" s="83">
        <v>110190.36260280975</v>
      </c>
      <c r="AQ53" s="83">
        <v>111535.8876333623</v>
      </c>
      <c r="AR53" s="83">
        <v>115191.91060366816</v>
      </c>
      <c r="AS53" s="83">
        <v>117228.7324447625</v>
      </c>
      <c r="AT53" s="83">
        <v>118492.27510135506</v>
      </c>
      <c r="AU53" s="83">
        <v>116563.77231032283</v>
      </c>
      <c r="AV53" s="83">
        <v>122828.06200670036</v>
      </c>
      <c r="AW53" s="83">
        <v>124378.00484981007</v>
      </c>
      <c r="AX53" s="83">
        <v>129099.48990405675</v>
      </c>
    </row>
    <row r="54" spans="2:50" ht="13.5" customHeight="1" x14ac:dyDescent="0.25">
      <c r="L54" s="159"/>
      <c r="M54" s="28" t="s">
        <v>300</v>
      </c>
      <c r="N54" s="83">
        <v>1.6960051785964818</v>
      </c>
      <c r="O54" s="83">
        <v>1.6413736521496043</v>
      </c>
      <c r="P54" s="83">
        <v>1.6134444424800716</v>
      </c>
      <c r="R54" s="159"/>
      <c r="S54" s="28" t="s">
        <v>287</v>
      </c>
      <c r="T54" s="83">
        <f t="shared" si="12"/>
        <v>2.3359213250517601</v>
      </c>
      <c r="U54" s="83">
        <f t="shared" si="13"/>
        <v>2.5299142152350802</v>
      </c>
      <c r="V54" s="83">
        <f t="shared" si="14"/>
        <v>2.4225016451171144</v>
      </c>
      <c r="W54" s="83">
        <f t="shared" si="15"/>
        <v>2.1841537650385847</v>
      </c>
      <c r="X54" s="83">
        <f t="shared" si="16"/>
        <v>2.1270974334671147</v>
      </c>
      <c r="Y54" s="83">
        <f t="shared" si="17"/>
        <v>2.134170018028013</v>
      </c>
      <c r="Z54" s="83">
        <f t="shared" si="19"/>
        <v>1.8108755409193589</v>
      </c>
      <c r="AA54" s="83">
        <f t="shared" si="18"/>
        <v>1.8286222808174029</v>
      </c>
      <c r="AB54" s="83">
        <f>AX54/AN54</f>
        <v>1.9269911629185501</v>
      </c>
      <c r="AD54" s="159"/>
      <c r="AE54" s="28" t="s">
        <v>287</v>
      </c>
      <c r="AF54" s="83">
        <v>12466.601343115934</v>
      </c>
      <c r="AG54" s="83">
        <v>12836.102335319012</v>
      </c>
      <c r="AH54" s="83">
        <v>13111.049965955621</v>
      </c>
      <c r="AI54" s="83">
        <v>14414.918608186164</v>
      </c>
      <c r="AJ54" s="83">
        <v>14371.335227575051</v>
      </c>
      <c r="AK54" s="83">
        <v>15201.150152201226</v>
      </c>
      <c r="AL54" s="83">
        <v>15995.698840471821</v>
      </c>
      <c r="AM54" s="83">
        <v>15966.236199256944</v>
      </c>
      <c r="AN54" s="83">
        <v>18024.015328288784</v>
      </c>
      <c r="AO54" s="83"/>
      <c r="AP54" s="83">
        <v>29120.999928303423</v>
      </c>
      <c r="AQ54" s="83">
        <v>32474.237766335777</v>
      </c>
      <c r="AR54" s="83">
        <v>31761.540111740178</v>
      </c>
      <c r="AS54" s="83">
        <v>31484.398750794568</v>
      </c>
      <c r="AT54" s="83">
        <v>30569.230278070427</v>
      </c>
      <c r="AU54" s="83">
        <v>32441.838894369823</v>
      </c>
      <c r="AV54" s="83">
        <v>28966.21979012257</v>
      </c>
      <c r="AW54" s="83">
        <v>29196.215254754614</v>
      </c>
      <c r="AX54" s="83">
        <v>34732.118257920978</v>
      </c>
    </row>
    <row r="55" spans="2:50" ht="13.5" customHeight="1" x14ac:dyDescent="0.25">
      <c r="L55" s="159"/>
      <c r="M55" s="28" t="s">
        <v>303</v>
      </c>
      <c r="N55" s="83">
        <v>1.7591839970898091</v>
      </c>
      <c r="O55" s="83">
        <v>1.7273400717012861</v>
      </c>
      <c r="P55" s="83">
        <v>1.5512279960284665</v>
      </c>
      <c r="R55" s="159"/>
      <c r="S55" s="28" t="s">
        <v>304</v>
      </c>
      <c r="T55" s="83">
        <f t="shared" si="12"/>
        <v>2.278991903573385</v>
      </c>
      <c r="U55" s="83">
        <f t="shared" si="13"/>
        <v>2.2769539788503574</v>
      </c>
      <c r="V55" s="83">
        <f t="shared" si="14"/>
        <v>2.3340002286498227</v>
      </c>
      <c r="W55" s="83">
        <f t="shared" si="15"/>
        <v>2.2572270099269116</v>
      </c>
      <c r="X55" s="83">
        <f t="shared" si="16"/>
        <v>2.1863876493819565</v>
      </c>
      <c r="Y55" s="83">
        <f t="shared" si="17"/>
        <v>2.0970174670364417</v>
      </c>
      <c r="Z55" s="83">
        <f t="shared" si="19"/>
        <v>2.0561831006757756</v>
      </c>
      <c r="AA55" s="83">
        <f t="shared" si="18"/>
        <v>2.0920683373541427</v>
      </c>
      <c r="AB55" s="83"/>
      <c r="AD55" s="159"/>
      <c r="AE55" s="28" t="s">
        <v>304</v>
      </c>
      <c r="AF55" s="83">
        <v>15585.241126744528</v>
      </c>
      <c r="AG55" s="83">
        <v>15649.528951674787</v>
      </c>
      <c r="AH55" s="83">
        <v>15848.167776418897</v>
      </c>
      <c r="AI55" s="83">
        <v>16123.188405797102</v>
      </c>
      <c r="AJ55" s="83">
        <v>16779.262803686841</v>
      </c>
      <c r="AK55" s="83">
        <v>17199.307107172448</v>
      </c>
      <c r="AL55" s="83">
        <v>18515.846195999635</v>
      </c>
      <c r="AM55" s="83">
        <v>18421.50611752542</v>
      </c>
      <c r="AN55" s="83"/>
      <c r="AO55" s="83"/>
      <c r="AP55" s="83">
        <v>35518.638343089719</v>
      </c>
      <c r="AQ55" s="83">
        <v>35633.257213649769</v>
      </c>
      <c r="AR55" s="83">
        <v>36989.627213842461</v>
      </c>
      <c r="AS55" s="83">
        <v>36393.696355705644</v>
      </c>
      <c r="AT55" s="83">
        <v>36685.972959714971</v>
      </c>
      <c r="AU55" s="83">
        <v>36067.247424664638</v>
      </c>
      <c r="AV55" s="83">
        <v>38071.970042926296</v>
      </c>
      <c r="AW55" s="83">
        <v>38539.049674850576</v>
      </c>
      <c r="AX55" s="83"/>
    </row>
    <row r="56" spans="2:50" ht="13.5" customHeight="1" x14ac:dyDescent="0.25">
      <c r="L56" s="159"/>
      <c r="M56" s="28" t="s">
        <v>310</v>
      </c>
      <c r="N56" s="83">
        <v>1.5712291136852103</v>
      </c>
      <c r="O56" s="83">
        <v>1.6402752526157145</v>
      </c>
      <c r="P56" s="83">
        <v>1.5243468079908089</v>
      </c>
      <c r="R56" s="159"/>
      <c r="S56" s="28" t="s">
        <v>298</v>
      </c>
      <c r="T56" s="83">
        <f t="shared" si="12"/>
        <v>7.4531151667715543</v>
      </c>
      <c r="U56" s="83">
        <f t="shared" si="13"/>
        <v>7.1303904293795783</v>
      </c>
      <c r="V56" s="83">
        <f t="shared" si="14"/>
        <v>5.2620689655172415</v>
      </c>
      <c r="W56" s="83">
        <f t="shared" si="15"/>
        <v>5.4468180364566692</v>
      </c>
      <c r="X56" s="83">
        <f t="shared" si="16"/>
        <v>5.7476926626672817</v>
      </c>
      <c r="Y56" s="83">
        <f t="shared" si="17"/>
        <v>5.2552248918538593</v>
      </c>
      <c r="Z56" s="83">
        <f t="shared" si="19"/>
        <v>5.0769230769230775</v>
      </c>
      <c r="AA56" s="83">
        <f t="shared" si="18"/>
        <v>3.793222258932365</v>
      </c>
      <c r="AB56" s="83">
        <f>AX56/AN56</f>
        <v>3.387668115042417</v>
      </c>
      <c r="AD56" s="159"/>
      <c r="AE56" s="28" t="s">
        <v>298</v>
      </c>
      <c r="AF56" s="83">
        <v>5207.0191535726572</v>
      </c>
      <c r="AG56" s="83">
        <v>5908.0399311833617</v>
      </c>
      <c r="AH56" s="83">
        <v>7399.6460330731061</v>
      </c>
      <c r="AI56" s="83">
        <v>8447.972162486356</v>
      </c>
      <c r="AJ56" s="83">
        <v>9227.1171645882241</v>
      </c>
      <c r="AK56" s="83">
        <v>10321.973263038975</v>
      </c>
      <c r="AL56" s="83">
        <v>10450.507193529138</v>
      </c>
      <c r="AM56" s="83">
        <v>11195.421856092829</v>
      </c>
      <c r="AN56" s="83">
        <v>12974.844962280866</v>
      </c>
      <c r="AO56" s="83"/>
      <c r="AP56" s="83">
        <v>38808.513427162354</v>
      </c>
      <c r="AQ56" s="83">
        <v>42126.631381702224</v>
      </c>
      <c r="AR56" s="83">
        <v>38937.447746446756</v>
      </c>
      <c r="AS56" s="83">
        <v>46014.567146114532</v>
      </c>
      <c r="AT56" s="83">
        <v>53034.633624475071</v>
      </c>
      <c r="AU56" s="83">
        <v>54244.290824972428</v>
      </c>
      <c r="AV56" s="83">
        <v>53056.421136378704</v>
      </c>
      <c r="AW56" s="83">
        <v>42466.72338266921</v>
      </c>
      <c r="AX56" s="83">
        <v>43954.468576337618</v>
      </c>
    </row>
    <row r="57" spans="2:50" ht="13.5" customHeight="1" x14ac:dyDescent="0.25">
      <c r="L57" s="159"/>
      <c r="M57" s="28" t="s">
        <v>306</v>
      </c>
      <c r="N57" s="83">
        <v>1.6533412436241854</v>
      </c>
      <c r="O57" s="83">
        <v>1.6284374941227915</v>
      </c>
      <c r="P57" s="83">
        <v>1.5140490386123342</v>
      </c>
      <c r="R57" s="159"/>
      <c r="S57" s="28" t="s">
        <v>288</v>
      </c>
      <c r="T57" s="83">
        <f t="shared" si="12"/>
        <v>1.8896922123528195</v>
      </c>
      <c r="U57" s="83">
        <f t="shared" si="13"/>
        <v>1.891216605804344</v>
      </c>
      <c r="V57" s="83">
        <f t="shared" si="14"/>
        <v>1.5446331767256956</v>
      </c>
      <c r="W57" s="83">
        <f t="shared" si="15"/>
        <v>1.5371514443145768</v>
      </c>
      <c r="X57" s="83">
        <f t="shared" si="16"/>
        <v>1.7167816091954025</v>
      </c>
      <c r="Y57" s="83">
        <f t="shared" si="17"/>
        <v>1.7690994451557831</v>
      </c>
      <c r="Z57" s="83">
        <f t="shared" si="19"/>
        <v>1.7602026841961107</v>
      </c>
      <c r="AA57" s="83">
        <f t="shared" si="18"/>
        <v>1.7622908622908622</v>
      </c>
      <c r="AB57" s="83">
        <f>AX57/AN57</f>
        <v>1.671923910426198</v>
      </c>
      <c r="AD57" s="159"/>
      <c r="AE57" s="28" t="s">
        <v>288</v>
      </c>
      <c r="AF57" s="83">
        <v>12820.784448740698</v>
      </c>
      <c r="AG57" s="83">
        <v>13176.15478119935</v>
      </c>
      <c r="AH57" s="83">
        <v>13698.019801980197</v>
      </c>
      <c r="AI57" s="83">
        <v>14168.440974686539</v>
      </c>
      <c r="AJ57" s="83">
        <v>15029.367730047219</v>
      </c>
      <c r="AK57" s="83">
        <v>15829.654986037294</v>
      </c>
      <c r="AL57" s="83">
        <v>17028.520790093513</v>
      </c>
      <c r="AM57" s="83">
        <v>20092.575832018825</v>
      </c>
      <c r="AN57" s="83">
        <v>18493.120185242908</v>
      </c>
      <c r="AO57" s="83"/>
      <c r="AP57" s="83">
        <v>24227.336529039432</v>
      </c>
      <c r="AQ57" s="83">
        <v>24918.962722852513</v>
      </c>
      <c r="AR57" s="83">
        <v>21158.415841584156</v>
      </c>
      <c r="AS57" s="83">
        <v>21779.039507925245</v>
      </c>
      <c r="AT57" s="83">
        <v>25802.142116779916</v>
      </c>
      <c r="AU57" s="83">
        <v>28004.233852806054</v>
      </c>
      <c r="AV57" s="83">
        <v>29973.648002611877</v>
      </c>
      <c r="AW57" s="83">
        <v>35408.962788652992</v>
      </c>
      <c r="AX57" s="83">
        <v>30919.089816092979</v>
      </c>
    </row>
    <row r="58" spans="2:50" x14ac:dyDescent="0.25">
      <c r="L58" s="159"/>
      <c r="M58" s="28" t="s">
        <v>316</v>
      </c>
      <c r="N58" s="83">
        <v>1.3627303557903561</v>
      </c>
      <c r="O58" s="83">
        <v>1.3681186469914413</v>
      </c>
      <c r="P58" s="83">
        <v>1.4165191691427683</v>
      </c>
      <c r="R58" s="159"/>
      <c r="S58" s="28" t="s">
        <v>306</v>
      </c>
      <c r="T58" s="83">
        <f t="shared" si="12"/>
        <v>1.6676727028839704</v>
      </c>
      <c r="U58" s="83">
        <f t="shared" si="13"/>
        <v>1.6602931803696626</v>
      </c>
      <c r="V58" s="83">
        <f t="shared" si="14"/>
        <v>1.6322696093050999</v>
      </c>
      <c r="W58" s="83">
        <f t="shared" si="15"/>
        <v>1.6074766355140184</v>
      </c>
      <c r="X58" s="83">
        <f t="shared" si="16"/>
        <v>1.6632438125329123</v>
      </c>
      <c r="Y58" s="83">
        <f t="shared" si="17"/>
        <v>1.6151493766172667</v>
      </c>
      <c r="Z58" s="83">
        <f t="shared" si="19"/>
        <v>1.5988123515439434</v>
      </c>
      <c r="AA58" s="83">
        <f t="shared" si="18"/>
        <v>1.52329360780065</v>
      </c>
      <c r="AB58" s="83">
        <f>AX58/AN58</f>
        <v>1.4250782472613457</v>
      </c>
      <c r="AD58" s="159"/>
      <c r="AE58" s="28" t="s">
        <v>306</v>
      </c>
      <c r="AF58" s="83">
        <v>18616.556374079162</v>
      </c>
      <c r="AG58" s="83">
        <v>19055.137235851347</v>
      </c>
      <c r="AH58" s="83">
        <v>19799.232359019781</v>
      </c>
      <c r="AI58" s="83">
        <v>22077.028885832187</v>
      </c>
      <c r="AJ58" s="83">
        <v>22941.70945333736</v>
      </c>
      <c r="AK58" s="83">
        <v>22775.247789981247</v>
      </c>
      <c r="AL58" s="83">
        <v>22635.625571267272</v>
      </c>
      <c r="AM58" s="83">
        <v>24265.208475734791</v>
      </c>
      <c r="AN58" s="83">
        <v>25725.932263096976</v>
      </c>
      <c r="AO58" s="83"/>
      <c r="AP58" s="83">
        <v>31046.322886752405</v>
      </c>
      <c r="AQ58" s="83">
        <v>31637.114403692012</v>
      </c>
      <c r="AR58" s="83">
        <v>32317.685267198111</v>
      </c>
      <c r="AS58" s="83">
        <v>35488.308115543325</v>
      </c>
      <c r="AT58" s="83">
        <v>38157.656297191184</v>
      </c>
      <c r="AU58" s="83">
        <v>36785.427270291992</v>
      </c>
      <c r="AV58" s="83">
        <v>36190.117748266042</v>
      </c>
      <c r="AW58" s="83">
        <v>36963.036963036961</v>
      </c>
      <c r="AX58" s="83">
        <v>36661.466458658346</v>
      </c>
    </row>
    <row r="59" spans="2:50" ht="13.5" customHeight="1" x14ac:dyDescent="0.25">
      <c r="B59" s="170" t="s">
        <v>437</v>
      </c>
      <c r="C59" s="170"/>
      <c r="D59" s="170"/>
      <c r="E59" s="170"/>
      <c r="F59" s="170"/>
      <c r="G59" s="170"/>
      <c r="H59" s="170"/>
      <c r="I59" s="170"/>
      <c r="J59" s="170"/>
      <c r="L59" s="159"/>
      <c r="M59" s="28" t="s">
        <v>315</v>
      </c>
      <c r="N59" s="83">
        <v>1.6517007041806029</v>
      </c>
      <c r="O59" s="83">
        <v>1.5162330895769554</v>
      </c>
      <c r="P59" s="83">
        <v>1.3973145577144164</v>
      </c>
      <c r="R59" s="159"/>
      <c r="S59" s="28" t="s">
        <v>313</v>
      </c>
      <c r="T59" s="83">
        <f t="shared" si="12"/>
        <v>2.1485769842672795</v>
      </c>
      <c r="U59" s="83">
        <f t="shared" si="13"/>
        <v>2.1483950184178213</v>
      </c>
      <c r="V59" s="83">
        <f t="shared" si="14"/>
        <v>2.1531121045392023</v>
      </c>
      <c r="W59" s="83">
        <f t="shared" si="15"/>
        <v>2.1211872071035107</v>
      </c>
      <c r="X59" s="83">
        <f t="shared" si="16"/>
        <v>1.9437057090532683</v>
      </c>
      <c r="Y59" s="83">
        <f t="shared" si="17"/>
        <v>1.9629741574731749</v>
      </c>
      <c r="Z59" s="83">
        <f t="shared" si="19"/>
        <v>1.8901039661147481</v>
      </c>
      <c r="AA59" s="83">
        <f t="shared" si="18"/>
        <v>2.0219150106040376</v>
      </c>
      <c r="AB59" s="83"/>
      <c r="AD59" s="159"/>
      <c r="AE59" s="28" t="s">
        <v>313</v>
      </c>
      <c r="AF59" s="83">
        <v>31762.519440997625</v>
      </c>
      <c r="AG59" s="83">
        <v>31227.576233957592</v>
      </c>
      <c r="AH59" s="83">
        <v>29761.234661399434</v>
      </c>
      <c r="AI59" s="83">
        <v>29947.432567186595</v>
      </c>
      <c r="AJ59" s="83">
        <v>28900.563559838825</v>
      </c>
      <c r="AK59" s="83">
        <v>29016.457422503652</v>
      </c>
      <c r="AL59" s="83">
        <v>28236.363478215488</v>
      </c>
      <c r="AM59" s="83">
        <v>26464.6943391206</v>
      </c>
      <c r="AN59" s="83"/>
      <c r="AO59" s="83"/>
      <c r="AP59" s="83">
        <v>68244.218233269508</v>
      </c>
      <c r="AQ59" s="83">
        <v>67089.169218297247</v>
      </c>
      <c r="AR59" s="83">
        <v>64079.274595490788</v>
      </c>
      <c r="AS59" s="83">
        <v>63524.110847111253</v>
      </c>
      <c r="AT59" s="83">
        <v>56174.190386115573</v>
      </c>
      <c r="AU59" s="83">
        <v>56958.55606179536</v>
      </c>
      <c r="AV59" s="83">
        <v>53369.662598832714</v>
      </c>
      <c r="AW59" s="83">
        <v>53509.362735315641</v>
      </c>
      <c r="AX59" s="83"/>
    </row>
    <row r="60" spans="2:50" ht="13.5" customHeight="1" x14ac:dyDescent="0.25">
      <c r="L60" s="159"/>
      <c r="M60" s="28" t="s">
        <v>312</v>
      </c>
      <c r="N60" s="83">
        <v>1.2079381874410939</v>
      </c>
      <c r="O60" s="83">
        <v>1.3412292434901798</v>
      </c>
      <c r="P60" s="83">
        <v>1.328360352336357</v>
      </c>
      <c r="R60" s="159"/>
      <c r="S60" s="28" t="s">
        <v>308</v>
      </c>
      <c r="T60" s="83">
        <f t="shared" si="12"/>
        <v>1.8831345685635288</v>
      </c>
      <c r="U60" s="83">
        <f t="shared" si="13"/>
        <v>1.9300062124663493</v>
      </c>
      <c r="V60" s="83">
        <f t="shared" si="14"/>
        <v>1.9604247498468452</v>
      </c>
      <c r="W60" s="83">
        <f t="shared" si="15"/>
        <v>1.9088704788846234</v>
      </c>
      <c r="X60" s="83">
        <f t="shared" si="16"/>
        <v>1.967177334732424</v>
      </c>
      <c r="Y60" s="83">
        <f t="shared" si="17"/>
        <v>1.8942762634509904</v>
      </c>
      <c r="Z60" s="83">
        <f t="shared" si="19"/>
        <v>1.9797680730323213</v>
      </c>
      <c r="AA60" s="83">
        <f t="shared" si="18"/>
        <v>1.8558513884650594</v>
      </c>
      <c r="AB60" s="83"/>
      <c r="AD60" s="159"/>
      <c r="AE60" s="28" t="s">
        <v>308</v>
      </c>
      <c r="AF60" s="83">
        <v>39538.905839547064</v>
      </c>
      <c r="AG60" s="83">
        <v>38777.804545089537</v>
      </c>
      <c r="AH60" s="83">
        <v>38758.033368157783</v>
      </c>
      <c r="AI60" s="83">
        <v>39221.125041606567</v>
      </c>
      <c r="AJ60" s="83">
        <v>37020.059977935576</v>
      </c>
      <c r="AK60" s="83">
        <v>35743.362566972974</v>
      </c>
      <c r="AL60" s="83">
        <v>38085.542904574715</v>
      </c>
      <c r="AM60" s="83">
        <v>39307.883767655265</v>
      </c>
      <c r="AN60" s="83"/>
      <c r="AO60" s="83"/>
      <c r="AP60" s="83">
        <v>74457.080389629453</v>
      </c>
      <c r="AQ60" s="83">
        <v>74841.403677828639</v>
      </c>
      <c r="AR60" s="83">
        <v>75982.207870326398</v>
      </c>
      <c r="AS60" s="83">
        <v>74868.04774056522</v>
      </c>
      <c r="AT60" s="83">
        <v>72825.022919029783</v>
      </c>
      <c r="AU60" s="83">
        <v>67707.803286539565</v>
      </c>
      <c r="AV60" s="83">
        <v>75400.541886579682</v>
      </c>
      <c r="AW60" s="83">
        <v>72949.590667826196</v>
      </c>
      <c r="AX60" s="83"/>
    </row>
    <row r="61" spans="2:50" ht="13.5" customHeight="1" x14ac:dyDescent="0.25"/>
    <row r="62" spans="2:50" ht="13.5" customHeight="1" x14ac:dyDescent="0.25">
      <c r="L62" s="159" t="s">
        <v>135</v>
      </c>
      <c r="M62" s="28" t="s">
        <v>302</v>
      </c>
      <c r="N62" s="83">
        <v>2.4957589650052632</v>
      </c>
      <c r="O62" s="83">
        <v>2.5032959247702267</v>
      </c>
      <c r="P62" s="83">
        <v>2.8212152438948004</v>
      </c>
      <c r="R62" s="159" t="s">
        <v>135</v>
      </c>
      <c r="S62" s="28" t="s">
        <v>286</v>
      </c>
      <c r="T62" s="83">
        <f t="shared" ref="T62:AB62" si="20">AP62/AF62</f>
        <v>1.9073991657955471</v>
      </c>
      <c r="U62" s="83">
        <f t="shared" si="20"/>
        <v>1.9771622734761121</v>
      </c>
      <c r="V62" s="83">
        <f t="shared" si="20"/>
        <v>1.8921665448655911</v>
      </c>
      <c r="W62" s="83">
        <f t="shared" si="20"/>
        <v>1.8289818368116304</v>
      </c>
      <c r="X62" s="83">
        <f t="shared" si="20"/>
        <v>2.0007099522395766</v>
      </c>
      <c r="Y62" s="83">
        <f t="shared" si="20"/>
        <v>1.8866505197652217</v>
      </c>
      <c r="Z62" s="83">
        <f t="shared" si="20"/>
        <v>1.9055631347582236</v>
      </c>
      <c r="AA62" s="83">
        <f t="shared" si="20"/>
        <v>2.0916163739902447</v>
      </c>
      <c r="AB62" s="83">
        <f t="shared" si="20"/>
        <v>2.3491784221935967</v>
      </c>
      <c r="AD62" s="159" t="s">
        <v>135</v>
      </c>
      <c r="AE62" s="28" t="s">
        <v>286</v>
      </c>
      <c r="AF62" s="83">
        <v>46706.080264519063</v>
      </c>
      <c r="AG62" s="83">
        <v>47043.551129345549</v>
      </c>
      <c r="AH62" s="83">
        <v>48767.073147238436</v>
      </c>
      <c r="AI62" s="83">
        <v>49152.60679720054</v>
      </c>
      <c r="AJ62" s="83">
        <v>52395.422200107248</v>
      </c>
      <c r="AK62" s="83">
        <v>54348.484047791768</v>
      </c>
      <c r="AL62" s="83">
        <v>54515.360684425432</v>
      </c>
      <c r="AM62" s="83">
        <v>55012.92449472718</v>
      </c>
      <c r="AN62" s="83">
        <v>57720.834920116788</v>
      </c>
      <c r="AO62" s="83"/>
      <c r="AP62" s="83">
        <v>89087.138534123529</v>
      </c>
      <c r="AQ62" s="83">
        <v>93012.734503286571</v>
      </c>
      <c r="AR62" s="83">
        <v>92275.424300217695</v>
      </c>
      <c r="AS62" s="83">
        <v>89899.225064023674</v>
      </c>
      <c r="AT62" s="83">
        <v>104828.04264754902</v>
      </c>
      <c r="AU62" s="83">
        <v>102536.5956772182</v>
      </c>
      <c r="AV62" s="83">
        <v>103882.46159828894</v>
      </c>
      <c r="AW62" s="83">
        <v>115065.93365426039</v>
      </c>
      <c r="AX62" s="83">
        <v>135596.53990533701</v>
      </c>
    </row>
    <row r="63" spans="2:50" ht="13.5" customHeight="1" x14ac:dyDescent="0.25">
      <c r="L63" s="159"/>
      <c r="M63" s="28" t="s">
        <v>307</v>
      </c>
      <c r="N63" s="83">
        <v>2.5492460967634858</v>
      </c>
      <c r="O63" s="83">
        <v>2.5692413672149712</v>
      </c>
      <c r="P63" s="83">
        <v>2.6053359887131138</v>
      </c>
      <c r="R63" s="159"/>
      <c r="S63" s="28" t="s">
        <v>314</v>
      </c>
      <c r="T63" s="83">
        <f t="shared" ref="T63:T74" si="21">AP63/AF63</f>
        <v>1.6891085616123194</v>
      </c>
      <c r="U63" s="83">
        <f t="shared" ref="U63:U74" si="22">AQ63/AG63</f>
        <v>1.7037076231150081</v>
      </c>
      <c r="V63" s="83">
        <f t="shared" ref="V63:V74" si="23">AR63/AH63</f>
        <v>1.8527135855655712</v>
      </c>
      <c r="W63" s="83">
        <f t="shared" ref="W63:W74" si="24">AS63/AI63</f>
        <v>1.7908574418778498</v>
      </c>
      <c r="X63" s="83">
        <f t="shared" ref="X63:X74" si="25">AT63/AJ63</f>
        <v>1.8198536740223403</v>
      </c>
      <c r="Y63" s="83">
        <f t="shared" ref="Y63:Y74" si="26">AU63/AK63</f>
        <v>1.7750936276051348</v>
      </c>
      <c r="Z63" s="83">
        <f t="shared" ref="Z63:Z74" si="27">AV63/AL63</f>
        <v>1.7229915059281546</v>
      </c>
      <c r="AA63" s="83">
        <f t="shared" ref="AA63:AA74" si="28">AW63/AM63</f>
        <v>1.9730493885623557</v>
      </c>
      <c r="AB63" s="83"/>
      <c r="AD63" s="159"/>
      <c r="AE63" s="28" t="s">
        <v>314</v>
      </c>
      <c r="AF63" s="83">
        <v>56779.82338494766</v>
      </c>
      <c r="AG63" s="83">
        <v>59148.991344159098</v>
      </c>
      <c r="AH63" s="83">
        <v>60873.279847950434</v>
      </c>
      <c r="AI63" s="83">
        <v>61003.917348060255</v>
      </c>
      <c r="AJ63" s="83">
        <v>55556.193577759637</v>
      </c>
      <c r="AK63" s="83">
        <v>61395.210053796938</v>
      </c>
      <c r="AL63" s="83">
        <v>57310.193577830454</v>
      </c>
      <c r="AM63" s="83">
        <v>62267.898183079655</v>
      </c>
      <c r="AN63" s="83"/>
      <c r="AO63" s="83"/>
      <c r="AP63" s="83">
        <v>95907.285806350483</v>
      </c>
      <c r="AQ63" s="83">
        <v>100772.58745260749</v>
      </c>
      <c r="AR63" s="83">
        <v>112780.75257223268</v>
      </c>
      <c r="AS63" s="83">
        <v>109249.31936647497</v>
      </c>
      <c r="AT63" s="83">
        <v>101104.14299718222</v>
      </c>
      <c r="AU63" s="83">
        <v>108982.24613197365</v>
      </c>
      <c r="AV63" s="83">
        <v>98744.976737700155</v>
      </c>
      <c r="AW63" s="83">
        <v>122857.63843718833</v>
      </c>
      <c r="AX63" s="83"/>
    </row>
    <row r="64" spans="2:50" ht="13.5" customHeight="1" x14ac:dyDescent="0.25">
      <c r="L64" s="159"/>
      <c r="M64" s="28" t="s">
        <v>305</v>
      </c>
      <c r="N64" s="83">
        <v>2.3970691070127734</v>
      </c>
      <c r="O64" s="83">
        <v>2.293604145340892</v>
      </c>
      <c r="P64" s="83">
        <v>2.5606714555992256</v>
      </c>
      <c r="R64" s="159"/>
      <c r="S64" s="28" t="s">
        <v>302</v>
      </c>
      <c r="T64" s="83">
        <f t="shared" si="21"/>
        <v>2.5007620499142695</v>
      </c>
      <c r="U64" s="83">
        <f t="shared" si="22"/>
        <v>2.5455970734256597</v>
      </c>
      <c r="V64" s="83">
        <f t="shared" si="23"/>
        <v>2.442001274697259</v>
      </c>
      <c r="W64" s="83">
        <f t="shared" si="24"/>
        <v>2.4220774572267167</v>
      </c>
      <c r="X64" s="83">
        <f t="shared" si="25"/>
        <v>2.467474407153039</v>
      </c>
      <c r="Y64" s="83">
        <f t="shared" si="26"/>
        <v>2.6247980372209923</v>
      </c>
      <c r="Z64" s="83">
        <f t="shared" si="27"/>
        <v>2.5596496350364961</v>
      </c>
      <c r="AA64" s="83">
        <f t="shared" si="28"/>
        <v>3.1366697751528339</v>
      </c>
      <c r="AB64" s="83">
        <f>AX64/AN64</f>
        <v>2.796786683875562</v>
      </c>
      <c r="AD64" s="159"/>
      <c r="AE64" s="28" t="s">
        <v>302</v>
      </c>
      <c r="AF64" s="83">
        <v>6754.0789541407175</v>
      </c>
      <c r="AG64" s="83">
        <v>7478.1634500771852</v>
      </c>
      <c r="AH64" s="83">
        <v>7955.481752842602</v>
      </c>
      <c r="AI64" s="83">
        <v>8629.551379467981</v>
      </c>
      <c r="AJ64" s="83">
        <v>9516.4104745873483</v>
      </c>
      <c r="AK64" s="83">
        <v>10200.332055570476</v>
      </c>
      <c r="AL64" s="83">
        <v>10721.754047657805</v>
      </c>
      <c r="AM64" s="83">
        <v>12027.966798773648</v>
      </c>
      <c r="AN64" s="83">
        <v>14058.853342176561</v>
      </c>
      <c r="AO64" s="83"/>
      <c r="AP64" s="83">
        <v>16890.344330639768</v>
      </c>
      <c r="AQ64" s="83">
        <v>19036.390993115216</v>
      </c>
      <c r="AR64" s="83">
        <v>19427.296581272418</v>
      </c>
      <c r="AS64" s="83">
        <v>20901.441862189113</v>
      </c>
      <c r="AT64" s="83">
        <v>23481.499294007386</v>
      </c>
      <c r="AU64" s="83">
        <v>26773.811558463756</v>
      </c>
      <c r="AV64" s="83">
        <v>27443.933835038377</v>
      </c>
      <c r="AW64" s="83">
        <v>37727.75991425509</v>
      </c>
      <c r="AX64" s="83">
        <v>39319.613817958845</v>
      </c>
    </row>
    <row r="65" spans="2:50" ht="13.5" customHeight="1" x14ac:dyDescent="0.25">
      <c r="L65" s="159"/>
      <c r="M65" s="28" t="s">
        <v>319</v>
      </c>
      <c r="N65" s="83">
        <v>2.2997434194031841</v>
      </c>
      <c r="O65" s="83">
        <v>2.4759210199501078</v>
      </c>
      <c r="P65" s="83">
        <v>2.4893327064734061</v>
      </c>
      <c r="R65" s="159"/>
      <c r="S65" s="28" t="s">
        <v>303</v>
      </c>
      <c r="T65" s="83">
        <f t="shared" si="21"/>
        <v>1.5979930528753377</v>
      </c>
      <c r="U65" s="83">
        <f t="shared" si="22"/>
        <v>1.5922055301545832</v>
      </c>
      <c r="V65" s="83">
        <f t="shared" si="23"/>
        <v>1.5573258118615645</v>
      </c>
      <c r="W65" s="83">
        <f t="shared" si="24"/>
        <v>1.5955284552845526</v>
      </c>
      <c r="X65" s="83">
        <f t="shared" si="25"/>
        <v>1.6045067671271105</v>
      </c>
      <c r="Y65" s="83">
        <f t="shared" si="26"/>
        <v>1.571438741368264</v>
      </c>
      <c r="Z65" s="83">
        <f t="shared" si="27"/>
        <v>1.6348002403124062</v>
      </c>
      <c r="AA65" s="83">
        <f t="shared" si="28"/>
        <v>1.5136121246140892</v>
      </c>
      <c r="AB65" s="83">
        <f>AX65/AN65</f>
        <v>1.6352803161274392</v>
      </c>
      <c r="AD65" s="159"/>
      <c r="AE65" s="28" t="s">
        <v>303</v>
      </c>
      <c r="AF65" s="83">
        <v>18196.758153777002</v>
      </c>
      <c r="AG65" s="83">
        <v>19178.253789302267</v>
      </c>
      <c r="AH65" s="83">
        <v>17903.39970793356</v>
      </c>
      <c r="AI65" s="83">
        <v>18304.301032407224</v>
      </c>
      <c r="AJ65" s="83">
        <v>18530.153189839053</v>
      </c>
      <c r="AK65" s="83">
        <v>17562.262452490497</v>
      </c>
      <c r="AL65" s="83">
        <v>16649.994998499551</v>
      </c>
      <c r="AM65" s="83">
        <v>17942.616862434061</v>
      </c>
      <c r="AN65" s="83">
        <v>19890.452680961855</v>
      </c>
      <c r="AO65" s="83"/>
      <c r="AP65" s="83">
        <v>29078.293114588305</v>
      </c>
      <c r="AQ65" s="83">
        <v>30535.721742035163</v>
      </c>
      <c r="AR65" s="83">
        <v>27881.426485239728</v>
      </c>
      <c r="AS65" s="83">
        <v>29205.03315130014</v>
      </c>
      <c r="AT65" s="83">
        <v>29731.756188998774</v>
      </c>
      <c r="AU65" s="83">
        <v>27598.019603920788</v>
      </c>
      <c r="AV65" s="83">
        <v>27219.415824747426</v>
      </c>
      <c r="AW65" s="83">
        <v>27158.162430285403</v>
      </c>
      <c r="AX65" s="83">
        <v>32526.46574804117</v>
      </c>
    </row>
    <row r="66" spans="2:50" ht="13.5" customHeight="1" x14ac:dyDescent="0.25">
      <c r="L66" s="159"/>
      <c r="M66" s="28" t="s">
        <v>298</v>
      </c>
      <c r="N66" s="83">
        <v>1.990513747211472</v>
      </c>
      <c r="O66" s="83">
        <v>1.820337167375558</v>
      </c>
      <c r="P66" s="83">
        <v>2.3369608031058804</v>
      </c>
      <c r="R66" s="159"/>
      <c r="S66" s="28" t="s">
        <v>312</v>
      </c>
      <c r="T66" s="83">
        <f t="shared" si="21"/>
        <v>1.5404235937144157</v>
      </c>
      <c r="U66" s="83">
        <f t="shared" si="22"/>
        <v>1.5399684755685656</v>
      </c>
      <c r="V66" s="83">
        <f t="shared" si="23"/>
        <v>1.6424189307624892</v>
      </c>
      <c r="W66" s="83">
        <f t="shared" si="24"/>
        <v>1.7291883997496349</v>
      </c>
      <c r="X66" s="83">
        <f t="shared" si="25"/>
        <v>1.7918983320095312</v>
      </c>
      <c r="Y66" s="83">
        <f t="shared" si="26"/>
        <v>1.7237226277372264</v>
      </c>
      <c r="Z66" s="83">
        <f t="shared" si="27"/>
        <v>1.7563744649171786</v>
      </c>
      <c r="AA66" s="83">
        <f t="shared" si="28"/>
        <v>2.0497391304347823</v>
      </c>
      <c r="AB66" s="83"/>
      <c r="AD66" s="159"/>
      <c r="AE66" s="28" t="s">
        <v>312</v>
      </c>
      <c r="AF66" s="83">
        <v>22529.502308876348</v>
      </c>
      <c r="AG66" s="83">
        <v>22084.63871898155</v>
      </c>
      <c r="AH66" s="83">
        <v>21957.086500529203</v>
      </c>
      <c r="AI66" s="83">
        <v>21272.912875593625</v>
      </c>
      <c r="AJ66" s="83">
        <v>21032.408954226528</v>
      </c>
      <c r="AK66" s="83">
        <v>22223.123403219921</v>
      </c>
      <c r="AL66" s="83">
        <v>21815.745665678671</v>
      </c>
      <c r="AM66" s="83">
        <v>22972.433080303636</v>
      </c>
      <c r="AN66" s="83"/>
      <c r="AO66" s="83"/>
      <c r="AP66" s="83">
        <v>34704.976911236532</v>
      </c>
      <c r="AQ66" s="83">
        <v>34009.647421552538</v>
      </c>
      <c r="AR66" s="83">
        <v>36062.73453285866</v>
      </c>
      <c r="AS66" s="83">
        <v>36784.874173361146</v>
      </c>
      <c r="AT66" s="83">
        <v>37687.938523220844</v>
      </c>
      <c r="AU66" s="83">
        <v>38306.500669126894</v>
      </c>
      <c r="AV66" s="83">
        <v>38316.618620325637</v>
      </c>
      <c r="AW66" s="83">
        <v>47087.495005992801</v>
      </c>
      <c r="AX66" s="83"/>
    </row>
    <row r="67" spans="2:50" ht="13.5" customHeight="1" x14ac:dyDescent="0.25">
      <c r="L67" s="159"/>
      <c r="M67" s="28" t="s">
        <v>317</v>
      </c>
      <c r="N67" s="83">
        <v>2.1454560731615295</v>
      </c>
      <c r="O67" s="83">
        <v>2.1929955869567928</v>
      </c>
      <c r="P67" s="83">
        <v>2.307546226460556</v>
      </c>
      <c r="R67" s="159"/>
      <c r="S67" s="28" t="s">
        <v>284</v>
      </c>
      <c r="T67" s="83">
        <f t="shared" si="21"/>
        <v>1.7639280551671845</v>
      </c>
      <c r="U67" s="83">
        <f t="shared" si="22"/>
        <v>1.8931884382702215</v>
      </c>
      <c r="V67" s="83">
        <f t="shared" si="23"/>
        <v>1.8299904695893259</v>
      </c>
      <c r="W67" s="83">
        <f t="shared" si="24"/>
        <v>1.900107134354416</v>
      </c>
      <c r="X67" s="83">
        <f t="shared" si="25"/>
        <v>1.9086244719618544</v>
      </c>
      <c r="Y67" s="83">
        <f t="shared" si="26"/>
        <v>1.8624709023688895</v>
      </c>
      <c r="Z67" s="83">
        <f t="shared" si="27"/>
        <v>1.8215418754225683</v>
      </c>
      <c r="AA67" s="83">
        <f t="shared" si="28"/>
        <v>2.0013309537493571</v>
      </c>
      <c r="AB67" s="83">
        <f>AX67/AN67</f>
        <v>2.0020194236671141</v>
      </c>
      <c r="AD67" s="159"/>
      <c r="AE67" s="28" t="s">
        <v>284</v>
      </c>
      <c r="AF67" s="83">
        <v>15461.303689916571</v>
      </c>
      <c r="AG67" s="83">
        <v>16155.597626795921</v>
      </c>
      <c r="AH67" s="83">
        <v>16938.034266426974</v>
      </c>
      <c r="AI67" s="83">
        <v>18622.075753321413</v>
      </c>
      <c r="AJ67" s="83">
        <v>20450.711327477595</v>
      </c>
      <c r="AK67" s="83">
        <v>21565.674462556108</v>
      </c>
      <c r="AL67" s="83">
        <v>21319.697518498531</v>
      </c>
      <c r="AM67" s="83">
        <v>23538.584224541817</v>
      </c>
      <c r="AN67" s="83">
        <v>26829.468251195882</v>
      </c>
      <c r="AO67" s="83"/>
      <c r="AP67" s="83">
        <v>27272.62734810375</v>
      </c>
      <c r="AQ67" s="83">
        <v>30585.590640395869</v>
      </c>
      <c r="AR67" s="83">
        <v>30996.441281138792</v>
      </c>
      <c r="AS67" s="83">
        <v>35383.938995374403</v>
      </c>
      <c r="AT67" s="83">
        <v>39032.728108651238</v>
      </c>
      <c r="AU67" s="83">
        <v>40165.441176470587</v>
      </c>
      <c r="AV67" s="83">
        <v>38834.721801287691</v>
      </c>
      <c r="AW67" s="83">
        <v>47108.497216011849</v>
      </c>
      <c r="AX67" s="83">
        <v>53713.116565554308</v>
      </c>
    </row>
    <row r="68" spans="2:50" ht="13.5" customHeight="1" x14ac:dyDescent="0.25">
      <c r="L68" s="159"/>
      <c r="M68" s="28" t="s">
        <v>287</v>
      </c>
      <c r="N68" s="83">
        <v>2.3607024365339973</v>
      </c>
      <c r="O68" s="83">
        <v>2.2194824109874349</v>
      </c>
      <c r="P68" s="83">
        <v>2.3020515173820453</v>
      </c>
      <c r="R68" s="159"/>
      <c r="S68" s="28" t="s">
        <v>315</v>
      </c>
      <c r="T68" s="83">
        <f t="shared" si="21"/>
        <v>1.7383956497014499</v>
      </c>
      <c r="U68" s="83">
        <f t="shared" si="22"/>
        <v>1.7764402702031663</v>
      </c>
      <c r="V68" s="83">
        <f t="shared" si="23"/>
        <v>1.7141111380814076</v>
      </c>
      <c r="W68" s="83">
        <f t="shared" si="24"/>
        <v>1.7508438072583496</v>
      </c>
      <c r="X68" s="83">
        <f t="shared" si="25"/>
        <v>1.7059083060117604</v>
      </c>
      <c r="Y68" s="83">
        <f t="shared" si="26"/>
        <v>1.5566879718568813</v>
      </c>
      <c r="Z68" s="83">
        <f t="shared" si="27"/>
        <v>1.7601571517675987</v>
      </c>
      <c r="AA68" s="83">
        <f t="shared" si="28"/>
        <v>1.8044177172852063</v>
      </c>
      <c r="AB68" s="83">
        <f>AX68/AN68</f>
        <v>1.7275667091436511</v>
      </c>
      <c r="AD68" s="159"/>
      <c r="AE68" s="28" t="s">
        <v>315</v>
      </c>
      <c r="AF68" s="83">
        <v>60459.74418067441</v>
      </c>
      <c r="AG68" s="83">
        <v>61544.500824626019</v>
      </c>
      <c r="AH68" s="83">
        <v>75330.235373489108</v>
      </c>
      <c r="AI68" s="83">
        <v>76410.48313806401</v>
      </c>
      <c r="AJ68" s="83">
        <v>77015.777047413168</v>
      </c>
      <c r="AK68" s="83">
        <v>82227.843580739238</v>
      </c>
      <c r="AL68" s="83">
        <v>84333.262795126822</v>
      </c>
      <c r="AM68" s="83">
        <v>87978.548994409051</v>
      </c>
      <c r="AN68" s="83">
        <v>93665.579040809956</v>
      </c>
      <c r="AO68" s="83"/>
      <c r="AP68" s="83">
        <v>105102.95626574695</v>
      </c>
      <c r="AQ68" s="83">
        <v>109330.12967441764</v>
      </c>
      <c r="AR68" s="83">
        <v>129124.39548799173</v>
      </c>
      <c r="AS68" s="83">
        <v>133782.82121189791</v>
      </c>
      <c r="AT68" s="83">
        <v>131381.85375913201</v>
      </c>
      <c r="AU68" s="83">
        <v>128003.09505386584</v>
      </c>
      <c r="AV68" s="83">
        <v>148439.79564073883</v>
      </c>
      <c r="AW68" s="83">
        <v>158750.05254655625</v>
      </c>
      <c r="AX68" s="83">
        <v>161813.5361435666</v>
      </c>
    </row>
    <row r="69" spans="2:50" ht="13.5" customHeight="1" x14ac:dyDescent="0.25">
      <c r="L69" s="159"/>
      <c r="M69" s="28" t="s">
        <v>285</v>
      </c>
      <c r="N69" s="83">
        <v>1.9789999124227458</v>
      </c>
      <c r="O69" s="83">
        <v>1.9542632259044872</v>
      </c>
      <c r="P69" s="83">
        <v>2.2043549355065446</v>
      </c>
      <c r="R69" s="159"/>
      <c r="S69" s="28" t="s">
        <v>300</v>
      </c>
      <c r="T69" s="83">
        <f t="shared" si="21"/>
        <v>2.1605909439754409</v>
      </c>
      <c r="U69" s="83">
        <f t="shared" si="22"/>
        <v>1.9549632352941175</v>
      </c>
      <c r="V69" s="83">
        <f t="shared" si="23"/>
        <v>2.0290322580645159</v>
      </c>
      <c r="W69" s="83">
        <f t="shared" si="24"/>
        <v>2.0830341813641327</v>
      </c>
      <c r="X69" s="83">
        <f t="shared" si="25"/>
        <v>2.1199360341151388</v>
      </c>
      <c r="Y69" s="83">
        <f t="shared" si="26"/>
        <v>2.1226978280198145</v>
      </c>
      <c r="Z69" s="83">
        <f t="shared" si="27"/>
        <v>2.106450281941961</v>
      </c>
      <c r="AA69" s="83">
        <f t="shared" si="28"/>
        <v>2.126726342710997</v>
      </c>
      <c r="AB69" s="83">
        <f>AX69/AN69</f>
        <v>2.1708722203018782</v>
      </c>
      <c r="AD69" s="159"/>
      <c r="AE69" s="28" t="s">
        <v>300</v>
      </c>
      <c r="AF69" s="83">
        <v>17490.519816101212</v>
      </c>
      <c r="AG69" s="83">
        <v>18300.477696292808</v>
      </c>
      <c r="AH69" s="83">
        <v>19367.354991450742</v>
      </c>
      <c r="AI69" s="83">
        <v>20617.860016090104</v>
      </c>
      <c r="AJ69" s="83">
        <v>24597.633330055396</v>
      </c>
      <c r="AK69" s="83">
        <v>26420.349676163631</v>
      </c>
      <c r="AL69" s="83">
        <v>24420.635453751594</v>
      </c>
      <c r="AM69" s="83">
        <v>25906.907404339905</v>
      </c>
      <c r="AN69" s="83">
        <v>28902.061340703985</v>
      </c>
      <c r="AO69" s="83"/>
      <c r="AP69" s="83">
        <v>37789.858720091273</v>
      </c>
      <c r="AQ69" s="83">
        <v>35776.761084572427</v>
      </c>
      <c r="AR69" s="83">
        <v>39296.988031040375</v>
      </c>
      <c r="AS69" s="83">
        <v>42947.707160096536</v>
      </c>
      <c r="AT69" s="83">
        <v>52145.409250335986</v>
      </c>
      <c r="AU69" s="83">
        <v>56082.418873116549</v>
      </c>
      <c r="AV69" s="83">
        <v>51440.854436756897</v>
      </c>
      <c r="AW69" s="83">
        <v>55096.902434984258</v>
      </c>
      <c r="AX69" s="83">
        <v>62742.682073995136</v>
      </c>
    </row>
    <row r="70" spans="2:50" ht="13.5" customHeight="1" x14ac:dyDescent="0.25">
      <c r="L70" s="159"/>
      <c r="M70" s="28" t="s">
        <v>301</v>
      </c>
      <c r="N70" s="83">
        <v>2.3505810154696731</v>
      </c>
      <c r="O70" s="83">
        <v>2.1681255773196115</v>
      </c>
      <c r="P70" s="83">
        <v>2.1885456209944971</v>
      </c>
      <c r="R70" s="159"/>
      <c r="S70" s="28" t="s">
        <v>310</v>
      </c>
      <c r="T70" s="83">
        <f t="shared" si="21"/>
        <v>1.7217526690391458</v>
      </c>
      <c r="U70" s="83">
        <f t="shared" si="22"/>
        <v>1.6866783523225239</v>
      </c>
      <c r="V70" s="83">
        <f t="shared" si="23"/>
        <v>1.631133304385584</v>
      </c>
      <c r="W70" s="83">
        <f t="shared" si="24"/>
        <v>1.7244831338411315</v>
      </c>
      <c r="X70" s="83">
        <f t="shared" si="25"/>
        <v>1.7038371846512614</v>
      </c>
      <c r="Y70" s="83">
        <f t="shared" si="26"/>
        <v>1.6865671641791045</v>
      </c>
      <c r="Z70" s="83">
        <f t="shared" si="27"/>
        <v>1.7761479591836733</v>
      </c>
      <c r="AA70" s="83">
        <f t="shared" si="28"/>
        <v>1.7242418156256274</v>
      </c>
      <c r="AB70" s="83">
        <f>AX70/AN70</f>
        <v>1.7019064124783363</v>
      </c>
      <c r="AD70" s="159"/>
      <c r="AE70" s="28" t="s">
        <v>310</v>
      </c>
      <c r="AF70" s="83">
        <v>49955.555555555555</v>
      </c>
      <c r="AG70" s="83">
        <v>52187.435680472023</v>
      </c>
      <c r="AH70" s="83">
        <v>52779.337450870298</v>
      </c>
      <c r="AI70" s="83">
        <v>54165.880799698229</v>
      </c>
      <c r="AJ70" s="83">
        <v>49817.290834970321</v>
      </c>
      <c r="AK70" s="83">
        <v>51163.481322783868</v>
      </c>
      <c r="AL70" s="83">
        <v>50150.323034606285</v>
      </c>
      <c r="AM70" s="83">
        <v>57694.758919570333</v>
      </c>
      <c r="AN70" s="83">
        <v>59261.203482865261</v>
      </c>
      <c r="AO70" s="83"/>
      <c r="AP70" s="83">
        <v>86011.111111111109</v>
      </c>
      <c r="AQ70" s="83">
        <v>88023.418025476247</v>
      </c>
      <c r="AR70" s="83">
        <v>86090.135099519874</v>
      </c>
      <c r="AS70" s="83">
        <v>93408.147868728774</v>
      </c>
      <c r="AT70" s="83">
        <v>84880.552563208927</v>
      </c>
      <c r="AU70" s="83">
        <v>86290.647604098165</v>
      </c>
      <c r="AV70" s="83">
        <v>89074.393910317915</v>
      </c>
      <c r="AW70" s="83">
        <v>99479.715871562817</v>
      </c>
      <c r="AX70" s="83">
        <v>100857.0222186719</v>
      </c>
    </row>
    <row r="71" spans="2:50" ht="13.5" customHeight="1" x14ac:dyDescent="0.25">
      <c r="L71" s="159"/>
      <c r="M71" s="28" t="s">
        <v>304</v>
      </c>
      <c r="N71" s="83">
        <v>2.6274592105698065</v>
      </c>
      <c r="O71" s="83">
        <v>2.4333618096342429</v>
      </c>
      <c r="P71" s="83">
        <v>2.1567927926607209</v>
      </c>
      <c r="R71" s="159"/>
      <c r="S71" s="28" t="s">
        <v>309</v>
      </c>
      <c r="T71" s="83">
        <f t="shared" si="21"/>
        <v>1.5256791992598202</v>
      </c>
      <c r="U71" s="83">
        <f t="shared" si="22"/>
        <v>1.578037959905267</v>
      </c>
      <c r="V71" s="83">
        <f t="shared" si="23"/>
        <v>1.518576670082306</v>
      </c>
      <c r="W71" s="83">
        <f t="shared" si="24"/>
        <v>1.5401091710026493</v>
      </c>
      <c r="X71" s="83">
        <f t="shared" si="25"/>
        <v>1.586131850675139</v>
      </c>
      <c r="Y71" s="83">
        <f t="shared" si="26"/>
        <v>1.6444791348150054</v>
      </c>
      <c r="Z71" s="83">
        <f t="shared" si="27"/>
        <v>1.685920455315401</v>
      </c>
      <c r="AA71" s="83">
        <f t="shared" si="28"/>
        <v>1.7797142769551488</v>
      </c>
      <c r="AB71" s="83"/>
      <c r="AD71" s="159"/>
      <c r="AE71" s="28" t="s">
        <v>309</v>
      </c>
      <c r="AF71" s="83">
        <v>55472.347811480802</v>
      </c>
      <c r="AG71" s="83">
        <v>53827.045671024622</v>
      </c>
      <c r="AH71" s="83">
        <v>55034.072263031325</v>
      </c>
      <c r="AI71" s="83">
        <v>62935.194448797229</v>
      </c>
      <c r="AJ71" s="83">
        <v>60621.994179518144</v>
      </c>
      <c r="AK71" s="83">
        <v>60571.587882758002</v>
      </c>
      <c r="AL71" s="83">
        <v>56770.734165334812</v>
      </c>
      <c r="AM71" s="83">
        <v>60133.895116413907</v>
      </c>
      <c r="AN71" s="83"/>
      <c r="AO71" s="83"/>
      <c r="AP71" s="83">
        <v>84633.007190082266</v>
      </c>
      <c r="AQ71" s="83">
        <v>84941.121338431331</v>
      </c>
      <c r="AR71" s="83">
        <v>83573.458198263106</v>
      </c>
      <c r="AS71" s="83">
        <v>96927.070149427644</v>
      </c>
      <c r="AT71" s="83">
        <v>96154.475819576619</v>
      </c>
      <c r="AU71" s="83">
        <v>99608.71243580895</v>
      </c>
      <c r="AV71" s="83">
        <v>95710.941992610853</v>
      </c>
      <c r="AW71" s="83">
        <v>107021.15166760533</v>
      </c>
      <c r="AX71" s="83"/>
    </row>
    <row r="72" spans="2:50" ht="13.5" customHeight="1" x14ac:dyDescent="0.25">
      <c r="L72" s="159"/>
      <c r="M72" s="28" t="s">
        <v>300</v>
      </c>
      <c r="N72" s="83">
        <v>2.0464447899995921</v>
      </c>
      <c r="O72" s="83">
        <v>2.1084781735567204</v>
      </c>
      <c r="P72" s="83">
        <v>2.1345141013106348</v>
      </c>
      <c r="R72" s="159"/>
      <c r="S72" s="28" t="s">
        <v>316</v>
      </c>
      <c r="T72" s="83">
        <f t="shared" si="21"/>
        <v>1.6346228439916217</v>
      </c>
      <c r="U72" s="83">
        <f t="shared" si="22"/>
        <v>1.6121073974258873</v>
      </c>
      <c r="V72" s="83">
        <f t="shared" si="23"/>
        <v>1.6241229454465997</v>
      </c>
      <c r="W72" s="83">
        <f t="shared" si="24"/>
        <v>1.6787726768943592</v>
      </c>
      <c r="X72" s="83">
        <f t="shared" si="25"/>
        <v>1.6652497579756753</v>
      </c>
      <c r="Y72" s="83">
        <f t="shared" si="26"/>
        <v>1.6503591802239594</v>
      </c>
      <c r="Z72" s="83">
        <f t="shared" si="27"/>
        <v>1.6747665158468297</v>
      </c>
      <c r="AA72" s="83">
        <f t="shared" si="28"/>
        <v>1.7322467865257132</v>
      </c>
      <c r="AB72" s="83"/>
      <c r="AD72" s="159"/>
      <c r="AE72" s="28" t="s">
        <v>316</v>
      </c>
      <c r="AF72" s="83">
        <v>42357.50032586063</v>
      </c>
      <c r="AG72" s="83">
        <v>42578.747303505079</v>
      </c>
      <c r="AH72" s="83">
        <v>44124.515786226046</v>
      </c>
      <c r="AI72" s="83">
        <v>44549.119152457104</v>
      </c>
      <c r="AJ72" s="83">
        <v>45417.812847297151</v>
      </c>
      <c r="AK72" s="83">
        <v>48375.120286223719</v>
      </c>
      <c r="AL72" s="83">
        <v>47718.343461094068</v>
      </c>
      <c r="AM72" s="83">
        <v>50518.174090142478</v>
      </c>
      <c r="AN72" s="83"/>
      <c r="AO72" s="83"/>
      <c r="AP72" s="83">
        <v>69238.537647034347</v>
      </c>
      <c r="AQ72" s="83">
        <v>68641.513501108086</v>
      </c>
      <c r="AR72" s="83">
        <v>71663.638545130438</v>
      </c>
      <c r="AS72" s="83">
        <v>74787.844012856178</v>
      </c>
      <c r="AT72" s="83">
        <v>75632.001851746099</v>
      </c>
      <c r="AU72" s="83">
        <v>79836.323858807606</v>
      </c>
      <c r="AV72" s="83">
        <v>79917.083820318861</v>
      </c>
      <c r="AW72" s="83">
        <v>87509.944728795846</v>
      </c>
      <c r="AX72" s="83"/>
    </row>
    <row r="73" spans="2:50" ht="13.5" customHeight="1" x14ac:dyDescent="0.25">
      <c r="L73" s="159"/>
      <c r="M73" s="28" t="s">
        <v>286</v>
      </c>
      <c r="N73" s="83">
        <v>1.9252232049215974</v>
      </c>
      <c r="O73" s="83">
        <v>1.9041229822897716</v>
      </c>
      <c r="P73" s="83">
        <v>2.1076918981674591</v>
      </c>
      <c r="R73" s="159"/>
      <c r="S73" s="28" t="s">
        <v>305</v>
      </c>
      <c r="T73" s="83">
        <f t="shared" si="21"/>
        <v>2.3880770180202417</v>
      </c>
      <c r="U73" s="83">
        <f t="shared" si="22"/>
        <v>2.5190704920160978</v>
      </c>
      <c r="V73" s="83">
        <f t="shared" si="23"/>
        <v>2.2895651959454457</v>
      </c>
      <c r="W73" s="83">
        <f t="shared" si="24"/>
        <v>2.3012703300933506</v>
      </c>
      <c r="X73" s="83">
        <f t="shared" si="25"/>
        <v>2.377303770231078</v>
      </c>
      <c r="Y73" s="83">
        <f t="shared" si="26"/>
        <v>2.205479763528877</v>
      </c>
      <c r="Z73" s="83">
        <f t="shared" si="27"/>
        <v>2.2583407500060138</v>
      </c>
      <c r="AA73" s="83">
        <f t="shared" si="28"/>
        <v>2.494174929965761</v>
      </c>
      <c r="AB73" s="83">
        <f>AX73/AN73</f>
        <v>2.9808848530082517</v>
      </c>
      <c r="AD73" s="159"/>
      <c r="AE73" s="28" t="s">
        <v>305</v>
      </c>
      <c r="AF73" s="83">
        <v>17607.990750480298</v>
      </c>
      <c r="AG73" s="83">
        <v>18666.518038888782</v>
      </c>
      <c r="AH73" s="83">
        <v>18458.141758091682</v>
      </c>
      <c r="AI73" s="83">
        <v>19116.564868643753</v>
      </c>
      <c r="AJ73" s="83">
        <v>17852.117527692997</v>
      </c>
      <c r="AK73" s="83">
        <v>18101.521630865605</v>
      </c>
      <c r="AL73" s="83">
        <v>17137.003693444138</v>
      </c>
      <c r="AM73" s="83">
        <v>17540.479830281096</v>
      </c>
      <c r="AN73" s="83">
        <v>18173.323637678921</v>
      </c>
      <c r="AO73" s="83"/>
      <c r="AP73" s="83">
        <v>42049.238044734986</v>
      </c>
      <c r="AQ73" s="83">
        <v>47022.274780450927</v>
      </c>
      <c r="AR73" s="83">
        <v>42261.118951154</v>
      </c>
      <c r="AS73" s="83">
        <v>43992.383545514756</v>
      </c>
      <c r="AT73" s="83">
        <v>42439.906305192875</v>
      </c>
      <c r="AU73" s="83">
        <v>39922.539645954326</v>
      </c>
      <c r="AV73" s="83">
        <v>38701.193773908461</v>
      </c>
      <c r="AW73" s="83">
        <v>43749.025052257195</v>
      </c>
      <c r="AX73" s="83">
        <v>54172.585160373914</v>
      </c>
    </row>
    <row r="74" spans="2:50" ht="13.5" customHeight="1" x14ac:dyDescent="0.25">
      <c r="L74" s="159"/>
      <c r="M74" s="28" t="s">
        <v>299</v>
      </c>
      <c r="N74" s="83">
        <v>2.2413448125022248</v>
      </c>
      <c r="O74" s="83">
        <v>2.0001099662415354</v>
      </c>
      <c r="P74" s="83">
        <v>2.0699128579595643</v>
      </c>
      <c r="R74" s="159"/>
      <c r="S74" s="28" t="s">
        <v>285</v>
      </c>
      <c r="T74" s="83">
        <f t="shared" si="21"/>
        <v>1.9512719908872296</v>
      </c>
      <c r="U74" s="83">
        <f t="shared" si="22"/>
        <v>2.0252052068651021</v>
      </c>
      <c r="V74" s="83">
        <f t="shared" si="23"/>
        <v>1.9613291320538526</v>
      </c>
      <c r="W74" s="83">
        <f t="shared" si="24"/>
        <v>1.9607311860784611</v>
      </c>
      <c r="X74" s="83">
        <f t="shared" si="25"/>
        <v>2.0166032263911546</v>
      </c>
      <c r="Y74" s="83">
        <f t="shared" si="26"/>
        <v>1.8876030277544151</v>
      </c>
      <c r="Z74" s="83">
        <f t="shared" si="27"/>
        <v>2.1141666082813706</v>
      </c>
      <c r="AA74" s="83">
        <f t="shared" si="28"/>
        <v>2.3733226249037913</v>
      </c>
      <c r="AB74" s="83">
        <f>AX74/AN74</f>
        <v>2.13475767390723</v>
      </c>
      <c r="AD74" s="159"/>
      <c r="AE74" s="28" t="s">
        <v>285</v>
      </c>
      <c r="AF74" s="83">
        <v>14150.284462327398</v>
      </c>
      <c r="AG74" s="83">
        <v>13809.725545874027</v>
      </c>
      <c r="AH74" s="83">
        <v>13956.18453665947</v>
      </c>
      <c r="AI74" s="83">
        <v>15107.697984410313</v>
      </c>
      <c r="AJ74" s="83">
        <v>15602.640316294959</v>
      </c>
      <c r="AK74" s="83">
        <v>16527.845736399628</v>
      </c>
      <c r="AL74" s="83">
        <v>16128.685963534457</v>
      </c>
      <c r="AM74" s="83">
        <v>16339.597675067118</v>
      </c>
      <c r="AN74" s="83">
        <v>17746.196640915441</v>
      </c>
      <c r="AO74" s="83"/>
      <c r="AP74" s="83">
        <v>27611.053734426212</v>
      </c>
      <c r="AQ74" s="83">
        <v>27967.528080882097</v>
      </c>
      <c r="AR74" s="83">
        <v>27372.671304069718</v>
      </c>
      <c r="AS74" s="83">
        <v>29622.134587888009</v>
      </c>
      <c r="AT74" s="83">
        <v>31464.334802061123</v>
      </c>
      <c r="AU74" s="83">
        <v>31198.011654285838</v>
      </c>
      <c r="AV74" s="83">
        <v>34098.72929956099</v>
      </c>
      <c r="AW74" s="83">
        <v>38779.136844062181</v>
      </c>
      <c r="AX74" s="83">
        <v>37883.829461860943</v>
      </c>
    </row>
    <row r="75" spans="2:50" ht="13.5" customHeight="1" x14ac:dyDescent="0.25">
      <c r="L75" s="159"/>
      <c r="M75" s="28" t="s">
        <v>311</v>
      </c>
      <c r="N75" s="83">
        <v>2.2978416017371726</v>
      </c>
      <c r="O75" s="83">
        <v>2.0741110717377049</v>
      </c>
      <c r="P75" s="83">
        <v>2.0014793260870034</v>
      </c>
      <c r="R75" s="159"/>
      <c r="S75" s="28" t="s">
        <v>319</v>
      </c>
      <c r="T75" s="83">
        <f t="shared" ref="T75:T87" si="29">AP75/AF75</f>
        <v>2.3414715242483255</v>
      </c>
      <c r="U75" s="83">
        <f t="shared" ref="U75:U87" si="30">AQ75/AG75</f>
        <v>2.3237375361852686</v>
      </c>
      <c r="V75" s="83">
        <f t="shared" ref="V75:V87" si="31">AR75/AH75</f>
        <v>2.2354357939808143</v>
      </c>
      <c r="W75" s="83">
        <f t="shared" ref="W75:W87" si="32">AS75/AI75</f>
        <v>2.3517860298882622</v>
      </c>
      <c r="X75" s="83">
        <f t="shared" ref="X75:X87" si="33">AT75/AJ75</f>
        <v>2.5126508141033148</v>
      </c>
      <c r="Y75" s="83">
        <f t="shared" ref="Y75:Y87" si="34">AU75/AK75</f>
        <v>2.5685050033857504</v>
      </c>
      <c r="Z75" s="83">
        <f t="shared" ref="Z75:Z87" si="35">AV75/AL75</f>
        <v>2.7282293588343816</v>
      </c>
      <c r="AA75" s="83">
        <f t="shared" ref="AA75:AA87" si="36">AW75/AM75</f>
        <v>2.31566788497345</v>
      </c>
      <c r="AB75" s="83">
        <f t="shared" ref="AB75:AB85" si="37">AX75/AN75</f>
        <v>2.4416965233545644</v>
      </c>
      <c r="AD75" s="159"/>
      <c r="AE75" s="28" t="s">
        <v>319</v>
      </c>
      <c r="AF75" s="83">
        <v>45002.351331708785</v>
      </c>
      <c r="AG75" s="83">
        <v>45117.754374326229</v>
      </c>
      <c r="AH75" s="83">
        <v>48315.646041991982</v>
      </c>
      <c r="AI75" s="83">
        <v>48579.987216545989</v>
      </c>
      <c r="AJ75" s="83">
        <v>46763.13507098188</v>
      </c>
      <c r="AK75" s="83">
        <v>46762.659536102874</v>
      </c>
      <c r="AL75" s="83">
        <v>47522.856989497413</v>
      </c>
      <c r="AM75" s="83">
        <v>51522.93056431484</v>
      </c>
      <c r="AN75" s="83">
        <v>50077.664902939636</v>
      </c>
      <c r="AO75" s="83"/>
      <c r="AP75" s="83">
        <v>105371.72416741482</v>
      </c>
      <c r="AQ75" s="83">
        <v>104841.81938800895</v>
      </c>
      <c r="AR75" s="83">
        <v>108006.52457157633</v>
      </c>
      <c r="AS75" s="83">
        <v>114249.73526802323</v>
      </c>
      <c r="AT75" s="83">
        <v>117499.42940612588</v>
      </c>
      <c r="AU75" s="83">
        <v>120110.1249901046</v>
      </c>
      <c r="AV75" s="83">
        <v>129653.25365443453</v>
      </c>
      <c r="AW75" s="83">
        <v>119309.99564750087</v>
      </c>
      <c r="AX75" s="83">
        <v>122274.46029122261</v>
      </c>
    </row>
    <row r="76" spans="2:50" ht="13.5" customHeight="1" x14ac:dyDescent="0.25">
      <c r="L76" s="159"/>
      <c r="M76" s="28" t="s">
        <v>284</v>
      </c>
      <c r="N76" s="83">
        <v>1.8282735645955428</v>
      </c>
      <c r="O76" s="83">
        <v>1.8902940079513313</v>
      </c>
      <c r="P76" s="83">
        <v>1.9397337381310136</v>
      </c>
      <c r="R76" s="159"/>
      <c r="S76" s="28" t="s">
        <v>307</v>
      </c>
      <c r="T76" s="83">
        <f t="shared" si="29"/>
        <v>2.518091995237012</v>
      </c>
      <c r="U76" s="83">
        <f t="shared" si="30"/>
        <v>2.5459115467711726</v>
      </c>
      <c r="V76" s="83">
        <f t="shared" si="31"/>
        <v>2.584165867058005</v>
      </c>
      <c r="W76" s="83">
        <f t="shared" si="32"/>
        <v>2.5740786626859902</v>
      </c>
      <c r="X76" s="83">
        <f t="shared" si="33"/>
        <v>2.5357433849745457</v>
      </c>
      <c r="Y76" s="83">
        <f t="shared" si="34"/>
        <v>2.5982898813318571</v>
      </c>
      <c r="Z76" s="83">
        <f t="shared" si="35"/>
        <v>2.545697633938754</v>
      </c>
      <c r="AA76" s="83">
        <f t="shared" si="36"/>
        <v>2.6663714981663222</v>
      </c>
      <c r="AB76" s="83"/>
      <c r="AD76" s="159"/>
      <c r="AE76" s="28" t="s">
        <v>307</v>
      </c>
      <c r="AF76" s="83">
        <v>26610.627802610757</v>
      </c>
      <c r="AG76" s="83">
        <v>27281.911990783181</v>
      </c>
      <c r="AH76" s="83">
        <v>27997.07480407245</v>
      </c>
      <c r="AI76" s="83">
        <v>29301.52416942771</v>
      </c>
      <c r="AJ76" s="83">
        <v>30278.317740984461</v>
      </c>
      <c r="AK76" s="83">
        <v>31147.915059058374</v>
      </c>
      <c r="AL76" s="83">
        <v>29280.363443042865</v>
      </c>
      <c r="AM76" s="83">
        <v>31903.138489568213</v>
      </c>
      <c r="AN76" s="83"/>
      <c r="AO76" s="83"/>
      <c r="AP76" s="83">
        <v>67008.008857985624</v>
      </c>
      <c r="AQ76" s="83">
        <v>69457.334755329808</v>
      </c>
      <c r="AR76" s="83">
        <v>72349.085086153704</v>
      </c>
      <c r="AS76" s="83">
        <v>75424.4281487017</v>
      </c>
      <c r="AT76" s="83">
        <v>76778.04391985877</v>
      </c>
      <c r="AU76" s="83">
        <v>80931.312522535547</v>
      </c>
      <c r="AV76" s="83">
        <v>74538.95193782101</v>
      </c>
      <c r="AW76" s="83">
        <v>85065.619170637656</v>
      </c>
      <c r="AX76" s="83"/>
    </row>
    <row r="77" spans="2:50" ht="13.5" customHeight="1" x14ac:dyDescent="0.25">
      <c r="B77" s="157" t="s">
        <v>262</v>
      </c>
      <c r="C77" s="157"/>
      <c r="D77" s="157"/>
      <c r="E77" s="157"/>
      <c r="F77" s="157"/>
      <c r="G77" s="157"/>
      <c r="H77" s="157"/>
      <c r="I77" s="157"/>
      <c r="J77" s="157"/>
      <c r="L77" s="159"/>
      <c r="M77" s="28" t="s">
        <v>308</v>
      </c>
      <c r="N77" s="83">
        <v>1.8019609110139034</v>
      </c>
      <c r="O77" s="83">
        <v>1.779591010017352</v>
      </c>
      <c r="P77" s="83">
        <v>1.9341701542267169</v>
      </c>
      <c r="R77" s="159"/>
      <c r="S77" s="28" t="s">
        <v>299</v>
      </c>
      <c r="T77" s="83">
        <f t="shared" si="29"/>
        <v>2.4311017224569382</v>
      </c>
      <c r="U77" s="83">
        <f t="shared" si="30"/>
        <v>2.2463360473723166</v>
      </c>
      <c r="V77" s="83">
        <f t="shared" si="31"/>
        <v>2.061807739641734</v>
      </c>
      <c r="W77" s="83">
        <f t="shared" si="32"/>
        <v>2.0051020408163267</v>
      </c>
      <c r="X77" s="83">
        <f t="shared" si="33"/>
        <v>1.9604028381780727</v>
      </c>
      <c r="Y77" s="83">
        <f t="shared" si="34"/>
        <v>2.0355408388520972</v>
      </c>
      <c r="Z77" s="83">
        <f t="shared" si="35"/>
        <v>2.0149237108809448</v>
      </c>
      <c r="AA77" s="83">
        <f t="shared" si="36"/>
        <v>2.1264027101418588</v>
      </c>
      <c r="AB77" s="83"/>
      <c r="AD77" s="159"/>
      <c r="AE77" s="28" t="s">
        <v>299</v>
      </c>
      <c r="AF77" s="83">
        <v>13305.945945945947</v>
      </c>
      <c r="AG77" s="83">
        <v>14273.941340546024</v>
      </c>
      <c r="AH77" s="83">
        <v>15664.560351290564</v>
      </c>
      <c r="AI77" s="83">
        <v>17177.914110429447</v>
      </c>
      <c r="AJ77" s="83">
        <v>18496.644863571899</v>
      </c>
      <c r="AK77" s="83">
        <v>19894.161305197515</v>
      </c>
      <c r="AL77" s="83">
        <v>19918.365536058918</v>
      </c>
      <c r="AM77" s="83">
        <v>20617.251615156278</v>
      </c>
      <c r="AN77" s="83"/>
      <c r="AO77" s="83"/>
      <c r="AP77" s="83">
        <v>32348.108108108107</v>
      </c>
      <c r="AQ77" s="83">
        <v>32064.068971346464</v>
      </c>
      <c r="AR77" s="83">
        <v>32297.311770375924</v>
      </c>
      <c r="AS77" s="83">
        <v>34443.470639789659</v>
      </c>
      <c r="AT77" s="83">
        <v>36260.875087318222</v>
      </c>
      <c r="AU77" s="83">
        <v>40495.377791440682</v>
      </c>
      <c r="AV77" s="83">
        <v>40133.987000598951</v>
      </c>
      <c r="AW77" s="83">
        <v>43840.579710144928</v>
      </c>
      <c r="AX77" s="83"/>
    </row>
    <row r="78" spans="2:50" ht="13.5" customHeight="1" x14ac:dyDescent="0.25">
      <c r="B78" s="157"/>
      <c r="C78" s="157"/>
      <c r="D78" s="157"/>
      <c r="E78" s="157"/>
      <c r="F78" s="157"/>
      <c r="G78" s="157"/>
      <c r="H78" s="157"/>
      <c r="I78" s="157"/>
      <c r="J78" s="157"/>
      <c r="L78" s="159"/>
      <c r="M78" s="28" t="s">
        <v>312</v>
      </c>
      <c r="N78" s="83">
        <v>1.5735431069544779</v>
      </c>
      <c r="O78" s="83">
        <v>1.7479983584698224</v>
      </c>
      <c r="P78" s="83">
        <v>1.8973954433478524</v>
      </c>
      <c r="R78" s="159"/>
      <c r="S78" s="28" t="s">
        <v>301</v>
      </c>
      <c r="T78" s="83">
        <f t="shared" si="29"/>
        <v>2.5536201284419811</v>
      </c>
      <c r="U78" s="83">
        <f t="shared" si="30"/>
        <v>2.3396747967479681</v>
      </c>
      <c r="V78" s="83">
        <f t="shared" si="31"/>
        <v>2.1737714624037894</v>
      </c>
      <c r="W78" s="83">
        <f t="shared" si="32"/>
        <v>2.1835055751971715</v>
      </c>
      <c r="X78" s="83">
        <f t="shared" si="33"/>
        <v>2.2158213182286302</v>
      </c>
      <c r="Y78" s="83">
        <f t="shared" si="34"/>
        <v>2.1065135496415119</v>
      </c>
      <c r="Z78" s="83">
        <f t="shared" si="35"/>
        <v>2.1942233478051132</v>
      </c>
      <c r="AA78" s="83">
        <f t="shared" si="36"/>
        <v>2.1828825857519787</v>
      </c>
      <c r="AB78" s="83"/>
      <c r="AD78" s="159"/>
      <c r="AE78" s="28" t="s">
        <v>301</v>
      </c>
      <c r="AF78" s="83">
        <v>14881.58359844468</v>
      </c>
      <c r="AG78" s="83">
        <v>15689.375868974577</v>
      </c>
      <c r="AH78" s="83">
        <v>16845.359796539171</v>
      </c>
      <c r="AI78" s="83">
        <v>18396.727914045205</v>
      </c>
      <c r="AJ78" s="83">
        <v>19587.472893237176</v>
      </c>
      <c r="AK78" s="83">
        <v>21349.349453229384</v>
      </c>
      <c r="AL78" s="83">
        <v>22215.673141326188</v>
      </c>
      <c r="AM78" s="83">
        <v>24620.048449743543</v>
      </c>
      <c r="AN78" s="83"/>
      <c r="AO78" s="83"/>
      <c r="AP78" s="83">
        <v>38001.911420080382</v>
      </c>
      <c r="AQ78" s="83">
        <v>36708.037297345567</v>
      </c>
      <c r="AR78" s="83">
        <v>36617.96239964095</v>
      </c>
      <c r="AS78" s="83">
        <v>40169.357965703137</v>
      </c>
      <c r="AT78" s="83">
        <v>43402.34000706036</v>
      </c>
      <c r="AU78" s="83">
        <v>44972.693899259299</v>
      </c>
      <c r="AV78" s="83">
        <v>48746.148693904885</v>
      </c>
      <c r="AW78" s="83">
        <v>53742.675021315183</v>
      </c>
      <c r="AX78" s="83"/>
    </row>
    <row r="79" spans="2:50" ht="13.5" customHeight="1" x14ac:dyDescent="0.25">
      <c r="B79" s="157"/>
      <c r="C79" s="157"/>
      <c r="D79" s="157"/>
      <c r="E79" s="157"/>
      <c r="F79" s="157"/>
      <c r="G79" s="157"/>
      <c r="H79" s="157"/>
      <c r="I79" s="157"/>
      <c r="J79" s="157"/>
      <c r="L79" s="159"/>
      <c r="M79" s="28" t="s">
        <v>314</v>
      </c>
      <c r="N79" s="83">
        <v>1.7469761340336543</v>
      </c>
      <c r="O79" s="83">
        <v>1.7951727624633731</v>
      </c>
      <c r="P79" s="83">
        <v>1.8437861419561863</v>
      </c>
      <c r="R79" s="159"/>
      <c r="S79" s="28" t="s">
        <v>311</v>
      </c>
      <c r="T79" s="83">
        <f t="shared" si="29"/>
        <v>2.4630569655950367</v>
      </c>
      <c r="U79" s="83">
        <f t="shared" si="30"/>
        <v>2.4522427440633243</v>
      </c>
      <c r="V79" s="83">
        <f t="shared" si="31"/>
        <v>2.0087336244541487</v>
      </c>
      <c r="W79" s="83">
        <f t="shared" si="32"/>
        <v>2.1813636363636362</v>
      </c>
      <c r="X79" s="83">
        <f t="shared" si="33"/>
        <v>2.0693196405648271</v>
      </c>
      <c r="Y79" s="83">
        <f t="shared" si="34"/>
        <v>1.9766982622432858</v>
      </c>
      <c r="Z79" s="83">
        <f t="shared" si="35"/>
        <v>1.433080303635637</v>
      </c>
      <c r="AA79" s="83">
        <f t="shared" si="36"/>
        <v>1.9488054607508529</v>
      </c>
      <c r="AB79" s="83">
        <f t="shared" si="37"/>
        <v>2.8708751793400289</v>
      </c>
      <c r="AD79" s="159"/>
      <c r="AE79" s="28" t="s">
        <v>311</v>
      </c>
      <c r="AF79" s="83">
        <v>16479.226693930661</v>
      </c>
      <c r="AG79" s="83">
        <v>17013.826539773749</v>
      </c>
      <c r="AH79" s="83">
        <v>17771.837544192462</v>
      </c>
      <c r="AI79" s="83">
        <v>18391.573315499081</v>
      </c>
      <c r="AJ79" s="83">
        <v>19048.0071725487</v>
      </c>
      <c r="AK79" s="83">
        <v>19846.370904530489</v>
      </c>
      <c r="AL79" s="83">
        <v>19733.522548092085</v>
      </c>
      <c r="AM79" s="83">
        <v>18639.994345090832</v>
      </c>
      <c r="AN79" s="83">
        <v>19497.866983705153</v>
      </c>
      <c r="AO79" s="83"/>
      <c r="AP79" s="83">
        <v>40589.274096105582</v>
      </c>
      <c r="AQ79" s="83">
        <v>41722.032680912191</v>
      </c>
      <c r="AR79" s="83">
        <v>35698.887643356044</v>
      </c>
      <c r="AS79" s="83">
        <v>40118.709245945494</v>
      </c>
      <c r="AT79" s="83">
        <v>39416.41535577472</v>
      </c>
      <c r="AU79" s="83">
        <v>39230.286878821127</v>
      </c>
      <c r="AV79" s="83">
        <v>28279.722485020495</v>
      </c>
      <c r="AW79" s="83">
        <v>36325.722768078034</v>
      </c>
      <c r="AX79" s="83">
        <v>55975.942373592559</v>
      </c>
    </row>
    <row r="80" spans="2:50" ht="13.5" customHeight="1" x14ac:dyDescent="0.25">
      <c r="B80" s="157" t="s">
        <v>261</v>
      </c>
      <c r="C80" s="157"/>
      <c r="D80" s="157"/>
      <c r="E80" s="157"/>
      <c r="F80" s="157"/>
      <c r="G80" s="157"/>
      <c r="H80" s="157"/>
      <c r="I80" s="157"/>
      <c r="J80" s="157"/>
      <c r="L80" s="159"/>
      <c r="M80" s="28" t="s">
        <v>315</v>
      </c>
      <c r="N80" s="83">
        <v>1.7427940598887721</v>
      </c>
      <c r="O80" s="83">
        <v>1.6690456657350896</v>
      </c>
      <c r="P80" s="83">
        <v>1.7637666149799764</v>
      </c>
      <c r="R80" s="159"/>
      <c r="S80" s="28" t="s">
        <v>317</v>
      </c>
      <c r="T80" s="83">
        <f t="shared" si="29"/>
        <v>2.1221018784904384</v>
      </c>
      <c r="U80" s="83">
        <f t="shared" si="30"/>
        <v>2.1562987279441934</v>
      </c>
      <c r="V80" s="83">
        <f t="shared" si="31"/>
        <v>2.1581604261070035</v>
      </c>
      <c r="W80" s="83">
        <f t="shared" si="32"/>
        <v>2.1704820899542145</v>
      </c>
      <c r="X80" s="83">
        <f t="shared" si="33"/>
        <v>2.1807250998936909</v>
      </c>
      <c r="Y80" s="83">
        <f t="shared" si="34"/>
        <v>2.2282101302863513</v>
      </c>
      <c r="Z80" s="83">
        <f t="shared" si="35"/>
        <v>2.1656470908102228</v>
      </c>
      <c r="AA80" s="83">
        <f t="shared" si="36"/>
        <v>2.4282070323851346</v>
      </c>
      <c r="AB80" s="83">
        <f t="shared" si="37"/>
        <v>2.3365648050579559</v>
      </c>
      <c r="AD80" s="159"/>
      <c r="AE80" s="28" t="s">
        <v>317</v>
      </c>
      <c r="AF80" s="83">
        <v>47791.976706567453</v>
      </c>
      <c r="AG80" s="83">
        <v>48525.613838063437</v>
      </c>
      <c r="AH80" s="83">
        <v>49037.016534740891</v>
      </c>
      <c r="AI80" s="83">
        <v>49850.301411060245</v>
      </c>
      <c r="AJ80" s="83">
        <v>50915.884919909062</v>
      </c>
      <c r="AK80" s="83">
        <v>52733.291449439894</v>
      </c>
      <c r="AL80" s="83">
        <v>54152.541437074171</v>
      </c>
      <c r="AM80" s="83">
        <v>56271.110069423623</v>
      </c>
      <c r="AN80" s="83">
        <v>60328.606094070121</v>
      </c>
      <c r="AO80" s="83"/>
      <c r="AP80" s="83">
        <v>101419.44354577806</v>
      </c>
      <c r="AQ80" s="83">
        <v>104635.71939172734</v>
      </c>
      <c r="AR80" s="83">
        <v>105829.74849963258</v>
      </c>
      <c r="AS80" s="83">
        <v>108199.18639152558</v>
      </c>
      <c r="AT80" s="83">
        <v>111033.54822814437</v>
      </c>
      <c r="AU80" s="83">
        <v>117500.8542109846</v>
      </c>
      <c r="AV80" s="83">
        <v>117275.29382317973</v>
      </c>
      <c r="AW80" s="83">
        <v>136637.9051906924</v>
      </c>
      <c r="AX80" s="83">
        <v>140961.69773760915</v>
      </c>
    </row>
    <row r="81" spans="2:50" ht="13.5" customHeight="1" x14ac:dyDescent="0.25">
      <c r="B81" s="157"/>
      <c r="C81" s="157"/>
      <c r="D81" s="157"/>
      <c r="E81" s="157"/>
      <c r="F81" s="157"/>
      <c r="G81" s="157"/>
      <c r="H81" s="157"/>
      <c r="I81" s="157"/>
      <c r="J81" s="157"/>
      <c r="L81" s="159"/>
      <c r="M81" s="28" t="s">
        <v>288</v>
      </c>
      <c r="N81" s="83">
        <v>1.8959717859171321</v>
      </c>
      <c r="O81" s="83">
        <v>1.6512574783999963</v>
      </c>
      <c r="P81" s="83">
        <v>1.7618422983616944</v>
      </c>
      <c r="R81" s="159"/>
      <c r="S81" s="28" t="s">
        <v>287</v>
      </c>
      <c r="T81" s="83">
        <f t="shared" si="29"/>
        <v>2.2935504250579122</v>
      </c>
      <c r="U81" s="83">
        <f t="shared" si="30"/>
        <v>2.4787269964544998</v>
      </c>
      <c r="V81" s="83">
        <f t="shared" si="31"/>
        <v>2.3141246860386757</v>
      </c>
      <c r="W81" s="83">
        <f t="shared" si="32"/>
        <v>2.3959182909947998</v>
      </c>
      <c r="X81" s="83">
        <f t="shared" si="33"/>
        <v>2.1903257634832984</v>
      </c>
      <c r="Y81" s="83">
        <f t="shared" si="34"/>
        <v>2.083408388393726</v>
      </c>
      <c r="Z81" s="83">
        <f t="shared" si="35"/>
        <v>2.0954855730071431</v>
      </c>
      <c r="AA81" s="83">
        <f t="shared" si="36"/>
        <v>2.5546951578121937</v>
      </c>
      <c r="AB81" s="83">
        <f t="shared" si="37"/>
        <v>2.2788794667688541</v>
      </c>
      <c r="AD81" s="159"/>
      <c r="AE81" s="28" t="s">
        <v>287</v>
      </c>
      <c r="AF81" s="83">
        <v>12730.433359342702</v>
      </c>
      <c r="AG81" s="83">
        <v>12754.503267762741</v>
      </c>
      <c r="AH81" s="83">
        <v>12789.100367708508</v>
      </c>
      <c r="AI81" s="83">
        <v>13482.335613259891</v>
      </c>
      <c r="AJ81" s="83">
        <v>15558.680865920058</v>
      </c>
      <c r="AK81" s="83">
        <v>16526.137677526753</v>
      </c>
      <c r="AL81" s="83">
        <v>16693.861441419325</v>
      </c>
      <c r="AM81" s="83">
        <v>16915.333325437899</v>
      </c>
      <c r="AN81" s="83">
        <v>18688.470997326636</v>
      </c>
      <c r="AO81" s="83"/>
      <c r="AP81" s="83">
        <v>29197.890842491877</v>
      </c>
      <c r="AQ81" s="83">
        <v>31614.931576170638</v>
      </c>
      <c r="AR81" s="83">
        <v>29595.572873140565</v>
      </c>
      <c r="AS81" s="83">
        <v>32302.574501139963</v>
      </c>
      <c r="AT81" s="83">
        <v>34078.579546439338</v>
      </c>
      <c r="AU81" s="83">
        <v>34430.693865108842</v>
      </c>
      <c r="AV81" s="83">
        <v>34981.745808274427</v>
      </c>
      <c r="AW81" s="83">
        <v>43213.520139275432</v>
      </c>
      <c r="AX81" s="83">
        <v>42588.772821112922</v>
      </c>
    </row>
    <row r="82" spans="2:50" ht="13.5" customHeight="1" x14ac:dyDescent="0.25">
      <c r="L82" s="159"/>
      <c r="M82" s="28" t="s">
        <v>310</v>
      </c>
      <c r="N82" s="83">
        <v>1.6794387275109917</v>
      </c>
      <c r="O82" s="83">
        <v>1.7048920854812049</v>
      </c>
      <c r="P82" s="83">
        <v>1.7338212828894819</v>
      </c>
      <c r="R82" s="159"/>
      <c r="S82" s="28" t="s">
        <v>304</v>
      </c>
      <c r="T82" s="83">
        <f t="shared" si="29"/>
        <v>2.674711002625155</v>
      </c>
      <c r="U82" s="83">
        <f t="shared" si="30"/>
        <v>2.5900678110243271</v>
      </c>
      <c r="V82" s="83">
        <f t="shared" si="31"/>
        <v>2.6183032761585605</v>
      </c>
      <c r="W82" s="83">
        <f t="shared" si="32"/>
        <v>2.5504382232811436</v>
      </c>
      <c r="X82" s="83">
        <f t="shared" si="33"/>
        <v>2.4539393197944706</v>
      </c>
      <c r="Y82" s="83">
        <f t="shared" si="34"/>
        <v>2.302191442571087</v>
      </c>
      <c r="Z82" s="83">
        <f t="shared" si="35"/>
        <v>2.2012975926242109</v>
      </c>
      <c r="AA82" s="83">
        <f t="shared" si="36"/>
        <v>2.1131877698225168</v>
      </c>
      <c r="AB82" s="83"/>
      <c r="AD82" s="159"/>
      <c r="AE82" s="28" t="s">
        <v>304</v>
      </c>
      <c r="AF82" s="83">
        <v>19817.188647990035</v>
      </c>
      <c r="AG82" s="83">
        <v>20130.560536298352</v>
      </c>
      <c r="AH82" s="83">
        <v>20246.214826453364</v>
      </c>
      <c r="AI82" s="83">
        <v>20521.865163732247</v>
      </c>
      <c r="AJ82" s="83">
        <v>20735.930186836464</v>
      </c>
      <c r="AK82" s="83">
        <v>21361.78384370351</v>
      </c>
      <c r="AL82" s="83">
        <v>21797.994417450635</v>
      </c>
      <c r="AM82" s="83">
        <v>23210.081192193345</v>
      </c>
      <c r="AN82" s="83"/>
      <c r="AO82" s="83"/>
      <c r="AP82" s="83">
        <v>53005.25251787727</v>
      </c>
      <c r="AQ82" s="83">
        <v>52139.516862942975</v>
      </c>
      <c r="AR82" s="83">
        <v>53010.730609912869</v>
      </c>
      <c r="AS82" s="83">
        <v>52339.749326604469</v>
      </c>
      <c r="AT82" s="83">
        <v>50884.714417991097</v>
      </c>
      <c r="AU82" s="83">
        <v>49178.915963027524</v>
      </c>
      <c r="AV82" s="83">
        <v>47983.872635170068</v>
      </c>
      <c r="AW82" s="83">
        <v>49047.259711930594</v>
      </c>
      <c r="AX82" s="83"/>
    </row>
    <row r="83" spans="2:50" ht="13.5" customHeight="1" x14ac:dyDescent="0.25">
      <c r="L83" s="159"/>
      <c r="M83" s="28" t="s">
        <v>309</v>
      </c>
      <c r="N83" s="83">
        <v>1.5405381756285912</v>
      </c>
      <c r="O83" s="83">
        <v>1.5896678349607816</v>
      </c>
      <c r="P83" s="83">
        <v>1.7321826416794346</v>
      </c>
      <c r="R83" s="159"/>
      <c r="S83" s="28" t="s">
        <v>298</v>
      </c>
      <c r="T83" s="83">
        <f t="shared" si="29"/>
        <v>1.7228132113160217</v>
      </c>
      <c r="U83" s="83">
        <f t="shared" si="30"/>
        <v>2.4351046421496854</v>
      </c>
      <c r="V83" s="83">
        <f t="shared" si="31"/>
        <v>1.8799215308370045</v>
      </c>
      <c r="W83" s="83">
        <f t="shared" si="32"/>
        <v>1.874494659989139</v>
      </c>
      <c r="X83" s="83">
        <f t="shared" si="33"/>
        <v>1.8076601307189544</v>
      </c>
      <c r="Y83" s="83">
        <f t="shared" si="34"/>
        <v>1.7801414906337185</v>
      </c>
      <c r="Z83" s="83">
        <f t="shared" si="35"/>
        <v>2.2440334128878279</v>
      </c>
      <c r="AA83" s="83">
        <f t="shared" si="36"/>
        <v>2.5306939298293769</v>
      </c>
      <c r="AB83" s="83">
        <f t="shared" si="37"/>
        <v>2.2474256962321553</v>
      </c>
      <c r="AD83" s="159"/>
      <c r="AE83" s="28" t="s">
        <v>298</v>
      </c>
      <c r="AF83" s="83">
        <v>6690.7230593266695</v>
      </c>
      <c r="AG83" s="83">
        <v>7339.3973489421687</v>
      </c>
      <c r="AH83" s="83">
        <v>9011.7081491819808</v>
      </c>
      <c r="AI83" s="83">
        <v>10169.262723850488</v>
      </c>
      <c r="AJ83" s="83">
        <v>11865.94736793123</v>
      </c>
      <c r="AK83" s="83">
        <v>12604.239927660003</v>
      </c>
      <c r="AL83" s="83">
        <v>13114.796858239297</v>
      </c>
      <c r="AM83" s="83">
        <v>13698.784648788878</v>
      </c>
      <c r="AN83" s="83">
        <v>15729.509856251496</v>
      </c>
      <c r="AO83" s="83"/>
      <c r="AP83" s="83">
        <v>11526.866079864736</v>
      </c>
      <c r="AQ83" s="83">
        <v>17872.20055499017</v>
      </c>
      <c r="AR83" s="83">
        <v>16941.304179266499</v>
      </c>
      <c r="AS83" s="83">
        <v>19062.228671884346</v>
      </c>
      <c r="AT83" s="83">
        <v>21449.599970218802</v>
      </c>
      <c r="AU83" s="83">
        <v>22437.330453129711</v>
      </c>
      <c r="AV83" s="83">
        <v>29430.042353125293</v>
      </c>
      <c r="AW83" s="83">
        <v>34667.431156729865</v>
      </c>
      <c r="AX83" s="83">
        <v>35350.904640076566</v>
      </c>
    </row>
    <row r="84" spans="2:50" ht="13.5" customHeight="1" x14ac:dyDescent="0.25">
      <c r="L84" s="159"/>
      <c r="M84" s="28" t="s">
        <v>316</v>
      </c>
      <c r="N84" s="83">
        <v>1.6235916618128237</v>
      </c>
      <c r="O84" s="83">
        <v>1.6647534166921343</v>
      </c>
      <c r="P84" s="83">
        <v>1.7032641942037459</v>
      </c>
      <c r="R84" s="159"/>
      <c r="S84" s="28" t="s">
        <v>288</v>
      </c>
      <c r="T84" s="83">
        <f t="shared" si="29"/>
        <v>2.0880823933300636</v>
      </c>
      <c r="U84" s="83">
        <f t="shared" si="30"/>
        <v>1.909676812344169</v>
      </c>
      <c r="V84" s="83">
        <f t="shared" si="31"/>
        <v>1.7091811897575702</v>
      </c>
      <c r="W84" s="83">
        <f t="shared" si="32"/>
        <v>1.7238239062786016</v>
      </c>
      <c r="X84" s="83">
        <f t="shared" si="33"/>
        <v>1.5432819522029484</v>
      </c>
      <c r="Y84" s="83">
        <f t="shared" si="34"/>
        <v>1.692412466949764</v>
      </c>
      <c r="Z84" s="83">
        <f t="shared" si="35"/>
        <v>1.801680877973155</v>
      </c>
      <c r="AA84" s="83">
        <f t="shared" si="36"/>
        <v>1.7020570414109837</v>
      </c>
      <c r="AB84" s="83">
        <f t="shared" si="37"/>
        <v>1.7834014572596411</v>
      </c>
      <c r="AD84" s="159"/>
      <c r="AE84" s="28" t="s">
        <v>288</v>
      </c>
      <c r="AF84" s="83">
        <v>15753.567537915955</v>
      </c>
      <c r="AG84" s="83">
        <v>17194.463992493547</v>
      </c>
      <c r="AH84" s="83">
        <v>16540.51790775573</v>
      </c>
      <c r="AI84" s="83">
        <v>17306.732772070995</v>
      </c>
      <c r="AJ84" s="83">
        <v>19251.107733109093</v>
      </c>
      <c r="AK84" s="83">
        <v>20524.922297686197</v>
      </c>
      <c r="AL84" s="83">
        <v>20963.548348471631</v>
      </c>
      <c r="AM84" s="83">
        <v>22903.536608003113</v>
      </c>
      <c r="AN84" s="83">
        <v>24575.701195810732</v>
      </c>
      <c r="AO84" s="83"/>
      <c r="AP84" s="83">
        <v>32894.747008058344</v>
      </c>
      <c r="AQ84" s="83">
        <v>32835.869187151671</v>
      </c>
      <c r="AR84" s="83">
        <v>28270.742076784332</v>
      </c>
      <c r="AS84" s="83">
        <v>29833.759692071311</v>
      </c>
      <c r="AT84" s="83">
        <v>29709.887124421875</v>
      </c>
      <c r="AU84" s="83">
        <v>34736.634379779316</v>
      </c>
      <c r="AV84" s="83">
        <v>37769.624193907053</v>
      </c>
      <c r="AW84" s="83">
        <v>38983.125756865935</v>
      </c>
      <c r="AX84" s="83">
        <v>43828.341325786365</v>
      </c>
    </row>
    <row r="85" spans="2:50" x14ac:dyDescent="0.25">
      <c r="L85" s="159"/>
      <c r="M85" s="28" t="s">
        <v>313</v>
      </c>
      <c r="N85" s="83">
        <v>1.8215266169843112</v>
      </c>
      <c r="O85" s="83">
        <v>1.8569738074752153</v>
      </c>
      <c r="P85" s="83">
        <v>1.6893224634529693</v>
      </c>
      <c r="R85" s="159"/>
      <c r="S85" s="28" t="s">
        <v>306</v>
      </c>
      <c r="T85" s="83">
        <f t="shared" si="29"/>
        <v>1.6021465581051071</v>
      </c>
      <c r="U85" s="83">
        <f t="shared" si="30"/>
        <v>1.5859030837004406</v>
      </c>
      <c r="V85" s="83">
        <f t="shared" si="31"/>
        <v>1.5924993707525801</v>
      </c>
      <c r="W85" s="83">
        <f t="shared" si="32"/>
        <v>1.6229521234292985</v>
      </c>
      <c r="X85" s="83">
        <f t="shared" si="33"/>
        <v>1.6360696700227821</v>
      </c>
      <c r="Y85" s="83">
        <f t="shared" si="34"/>
        <v>1.6072586766024977</v>
      </c>
      <c r="Z85" s="83">
        <f t="shared" si="35"/>
        <v>1.6501332959169355</v>
      </c>
      <c r="AA85" s="83">
        <f t="shared" si="36"/>
        <v>1.7097712291585885</v>
      </c>
      <c r="AB85" s="83">
        <f t="shared" si="37"/>
        <v>1.6044452263664088</v>
      </c>
      <c r="AD85" s="159"/>
      <c r="AE85" s="28" t="s">
        <v>306</v>
      </c>
      <c r="AF85" s="83">
        <v>25725.983052461201</v>
      </c>
      <c r="AG85" s="83">
        <v>27006.44823565803</v>
      </c>
      <c r="AH85" s="83">
        <v>28178.637287815025</v>
      </c>
      <c r="AI85" s="83">
        <v>28830.853185976659</v>
      </c>
      <c r="AJ85" s="83">
        <v>30214.277783945821</v>
      </c>
      <c r="AK85" s="83">
        <v>31722.371790662553</v>
      </c>
      <c r="AL85" s="83">
        <v>31830.46381277774</v>
      </c>
      <c r="AM85" s="83">
        <v>35318.28452742337</v>
      </c>
      <c r="AN85" s="83">
        <v>37806.797773983992</v>
      </c>
      <c r="AO85" s="83"/>
      <c r="AP85" s="83">
        <v>41216.795201371031</v>
      </c>
      <c r="AQ85" s="83">
        <v>42829.609536726392</v>
      </c>
      <c r="AR85" s="83">
        <v>44874.462149510618</v>
      </c>
      <c r="AS85" s="83">
        <v>46791.094398459172</v>
      </c>
      <c r="AT85" s="83">
        <v>49432.663483956916</v>
      </c>
      <c r="AU85" s="83">
        <v>50986.0573029527</v>
      </c>
      <c r="AV85" s="83">
        <v>52524.508161943675</v>
      </c>
      <c r="AW85" s="83">
        <v>60386.186748225409</v>
      </c>
      <c r="AX85" s="83">
        <v>60658.936212668785</v>
      </c>
    </row>
    <row r="86" spans="2:50" ht="13.5" customHeight="1" x14ac:dyDescent="0.25">
      <c r="L86" s="159"/>
      <c r="M86" s="28" t="s">
        <v>306</v>
      </c>
      <c r="N86" s="83">
        <v>1.5935023857884523</v>
      </c>
      <c r="O86" s="83">
        <v>1.622050708572397</v>
      </c>
      <c r="P86" s="83">
        <v>1.6542226991705391</v>
      </c>
      <c r="R86" s="159"/>
      <c r="S86" s="28" t="s">
        <v>313</v>
      </c>
      <c r="T86" s="83">
        <f t="shared" si="29"/>
        <v>1.8285268642352237</v>
      </c>
      <c r="U86" s="83">
        <f t="shared" si="30"/>
        <v>1.7911242603550297</v>
      </c>
      <c r="V86" s="83">
        <f t="shared" si="31"/>
        <v>1.8453532056414361</v>
      </c>
      <c r="W86" s="83">
        <f t="shared" si="32"/>
        <v>1.9036231232581138</v>
      </c>
      <c r="X86" s="83">
        <f t="shared" si="33"/>
        <v>1.8662971943193627</v>
      </c>
      <c r="Y86" s="83">
        <f t="shared" si="34"/>
        <v>1.8024181813371432</v>
      </c>
      <c r="Z86" s="83">
        <f t="shared" si="35"/>
        <v>1.6901623637258201</v>
      </c>
      <c r="AA86" s="83">
        <f t="shared" si="36"/>
        <v>1.6884829805556818</v>
      </c>
      <c r="AB86" s="83"/>
      <c r="AD86" s="159"/>
      <c r="AE86" s="28" t="s">
        <v>313</v>
      </c>
      <c r="AF86" s="83">
        <v>30219.609400541955</v>
      </c>
      <c r="AG86" s="83">
        <v>31200.050526397612</v>
      </c>
      <c r="AH86" s="83">
        <v>30356.68213448401</v>
      </c>
      <c r="AI86" s="83">
        <v>30092.227279326824</v>
      </c>
      <c r="AJ86" s="83">
        <v>31298.163703742517</v>
      </c>
      <c r="AK86" s="83">
        <v>33121.299299227372</v>
      </c>
      <c r="AL86" s="83">
        <v>34995.903838067483</v>
      </c>
      <c r="AM86" s="83">
        <v>40167.164439961802</v>
      </c>
      <c r="AN86" s="83"/>
      <c r="AO86" s="83"/>
      <c r="AP86" s="83">
        <v>55257.36761558627</v>
      </c>
      <c r="AQ86" s="83">
        <v>55883.167422133476</v>
      </c>
      <c r="AR86" s="83">
        <v>56018.800689508178</v>
      </c>
      <c r="AS86" s="83">
        <v>57284.259679265138</v>
      </c>
      <c r="AT86" s="83">
        <v>58411.675107642775</v>
      </c>
      <c r="AU86" s="83">
        <v>59698.432046436596</v>
      </c>
      <c r="AV86" s="83">
        <v>59148.759551669638</v>
      </c>
      <c r="AW86" s="83">
        <v>67821.573534056894</v>
      </c>
      <c r="AX86" s="83"/>
    </row>
    <row r="87" spans="2:50" ht="13.5" customHeight="1" x14ac:dyDescent="0.25">
      <c r="L87" s="159"/>
      <c r="M87" s="28" t="s">
        <v>303</v>
      </c>
      <c r="N87" s="83">
        <v>1.5824056768003902</v>
      </c>
      <c r="O87" s="83">
        <v>1.5904298601372457</v>
      </c>
      <c r="P87" s="83">
        <v>1.5935187086699953</v>
      </c>
      <c r="R87" s="159"/>
      <c r="S87" s="28" t="s">
        <v>308</v>
      </c>
      <c r="T87" s="83">
        <f t="shared" si="29"/>
        <v>1.8062703223475574</v>
      </c>
      <c r="U87" s="83">
        <f t="shared" si="30"/>
        <v>1.8091145771510417</v>
      </c>
      <c r="V87" s="83">
        <f t="shared" si="31"/>
        <v>1.7905534020237206</v>
      </c>
      <c r="W87" s="83">
        <f t="shared" si="32"/>
        <v>1.845537914043252</v>
      </c>
      <c r="X87" s="83">
        <f t="shared" si="33"/>
        <v>1.7198604668992217</v>
      </c>
      <c r="Y87" s="83">
        <f t="shared" si="34"/>
        <v>1.7755970876744043</v>
      </c>
      <c r="Z87" s="83">
        <f t="shared" si="35"/>
        <v>1.8301240971667248</v>
      </c>
      <c r="AA87" s="83">
        <f t="shared" si="36"/>
        <v>2.0441314287337065</v>
      </c>
      <c r="AB87" s="83"/>
      <c r="AD87" s="159"/>
      <c r="AE87" s="28" t="s">
        <v>308</v>
      </c>
      <c r="AF87" s="83">
        <v>49509.692857455171</v>
      </c>
      <c r="AG87" s="83">
        <v>50536.279873308376</v>
      </c>
      <c r="AH87" s="83">
        <v>51270.086489946385</v>
      </c>
      <c r="AI87" s="83">
        <v>51241.807654242097</v>
      </c>
      <c r="AJ87" s="83">
        <v>50816.191366682251</v>
      </c>
      <c r="AK87" s="83">
        <v>50812.864976567973</v>
      </c>
      <c r="AL87" s="83">
        <v>55080.167269495738</v>
      </c>
      <c r="AM87" s="83">
        <v>56498.543934665584</v>
      </c>
      <c r="AN87" s="83"/>
      <c r="AO87" s="83"/>
      <c r="AP87" s="83">
        <v>89427.888876964105</v>
      </c>
      <c r="AQ87" s="83">
        <v>91425.920593786985</v>
      </c>
      <c r="AR87" s="83">
        <v>91801.827786623893</v>
      </c>
      <c r="AS87" s="83">
        <v>94568.698810015499</v>
      </c>
      <c r="AT87" s="83">
        <v>87396.758609942335</v>
      </c>
      <c r="AU87" s="83">
        <v>90223.175068786833</v>
      </c>
      <c r="AV87" s="83">
        <v>100803.54139587807</v>
      </c>
      <c r="AW87" s="83">
        <v>115490.44933454205</v>
      </c>
      <c r="AX87" s="83"/>
    </row>
    <row r="88" spans="2:50" ht="13.5" customHeight="1" x14ac:dyDescent="0.25"/>
    <row r="89" spans="2:50" ht="13.5" customHeight="1" x14ac:dyDescent="0.25">
      <c r="L89" s="159" t="s">
        <v>133</v>
      </c>
      <c r="M89" s="28" t="s">
        <v>287</v>
      </c>
      <c r="N89" s="83">
        <v>3.0979140865202797</v>
      </c>
      <c r="O89" s="83">
        <v>2.9024572789607568</v>
      </c>
      <c r="P89" s="83">
        <v>2.7584341986184273</v>
      </c>
      <c r="R89" s="159" t="s">
        <v>133</v>
      </c>
      <c r="S89" s="28" t="s">
        <v>286</v>
      </c>
      <c r="T89" s="83">
        <f t="shared" ref="T89:AB89" si="38">AP89/AF89</f>
        <v>1.6440368689468021</v>
      </c>
      <c r="U89" s="83">
        <f t="shared" si="38"/>
        <v>1.5655739564428315</v>
      </c>
      <c r="V89" s="83">
        <f t="shared" si="38"/>
        <v>1.5450356882416636</v>
      </c>
      <c r="W89" s="83">
        <f t="shared" si="38"/>
        <v>1.4876628777377321</v>
      </c>
      <c r="X89" s="83">
        <f t="shared" si="38"/>
        <v>1.5248897745929146</v>
      </c>
      <c r="Y89" s="83">
        <f t="shared" si="38"/>
        <v>1.5284705551482036</v>
      </c>
      <c r="Z89" s="83">
        <f t="shared" si="38"/>
        <v>1.4514028755458952</v>
      </c>
      <c r="AA89" s="83">
        <f t="shared" si="38"/>
        <v>1.3508943909179181</v>
      </c>
      <c r="AB89" s="83">
        <f t="shared" si="38"/>
        <v>1.4218974727758376</v>
      </c>
      <c r="AD89" s="159" t="s">
        <v>133</v>
      </c>
      <c r="AE89" s="28" t="s">
        <v>286</v>
      </c>
      <c r="AF89" s="83">
        <v>23499.402152251896</v>
      </c>
      <c r="AG89" s="83">
        <v>23924.405824789548</v>
      </c>
      <c r="AH89" s="83">
        <v>24560.318041817616</v>
      </c>
      <c r="AI89" s="83">
        <v>25043.928752637061</v>
      </c>
      <c r="AJ89" s="83">
        <v>25089.116400526407</v>
      </c>
      <c r="AK89" s="83">
        <v>25559.340831431426</v>
      </c>
      <c r="AL89" s="83">
        <v>26123.467466132533</v>
      </c>
      <c r="AM89" s="83">
        <v>26348.389509054861</v>
      </c>
      <c r="AN89" s="83">
        <v>28469.410884416746</v>
      </c>
      <c r="AO89" s="83"/>
      <c r="AP89" s="83">
        <v>38633.883536509951</v>
      </c>
      <c r="AQ89" s="83">
        <v>37455.426682659694</v>
      </c>
      <c r="AR89" s="83">
        <v>37946.567889173828</v>
      </c>
      <c r="AS89" s="83">
        <v>37256.92311800678</v>
      </c>
      <c r="AT89" s="83">
        <v>38258.137052734113</v>
      </c>
      <c r="AU89" s="83">
        <v>39066.699869840137</v>
      </c>
      <c r="AV89" s="83">
        <v>37915.675799574397</v>
      </c>
      <c r="AW89" s="83">
        <v>35593.891597502727</v>
      </c>
      <c r="AX89" s="83">
        <v>40480.583387969091</v>
      </c>
    </row>
    <row r="90" spans="2:50" ht="13.5" customHeight="1" x14ac:dyDescent="0.25">
      <c r="L90" s="159"/>
      <c r="M90" s="28" t="s">
        <v>307</v>
      </c>
      <c r="N90" s="83">
        <v>2.4878481222065516</v>
      </c>
      <c r="O90" s="83">
        <v>2.4285959730860305</v>
      </c>
      <c r="P90" s="83">
        <v>2.349843403569015</v>
      </c>
      <c r="R90" s="159"/>
      <c r="S90" s="28" t="s">
        <v>314</v>
      </c>
      <c r="T90" s="83">
        <f t="shared" ref="T90:T114" si="39">AP90/AF90</f>
        <v>1.7275015319968485</v>
      </c>
      <c r="U90" s="83">
        <f t="shared" ref="U90:U114" si="40">AQ90/AG90</f>
        <v>1.692383022685205</v>
      </c>
      <c r="V90" s="83">
        <f t="shared" ref="V90:V114" si="41">AR90/AH90</f>
        <v>1.7078644467048558</v>
      </c>
      <c r="W90" s="83">
        <f t="shared" ref="W90:W114" si="42">AS90/AI90</f>
        <v>1.6651552218660368</v>
      </c>
      <c r="X90" s="83">
        <f t="shared" ref="X90:X114" si="43">AT90/AJ90</f>
        <v>1.6780968754207362</v>
      </c>
      <c r="Y90" s="83">
        <f t="shared" ref="Y90:Y114" si="44">AU90/AK90</f>
        <v>1.6740740740740743</v>
      </c>
      <c r="Z90" s="83">
        <f t="shared" ref="Z90:Z114" si="45">AV90/AL90</f>
        <v>1.7210393130538821</v>
      </c>
      <c r="AA90" s="83">
        <f t="shared" ref="AA90:AA114" si="46">AW90/AM90</f>
        <v>1.7043219398131317</v>
      </c>
      <c r="AB90" s="83"/>
      <c r="AD90" s="159"/>
      <c r="AE90" s="28" t="s">
        <v>314</v>
      </c>
      <c r="AF90" s="83">
        <v>28380.741196237184</v>
      </c>
      <c r="AG90" s="83">
        <v>28241.62999343529</v>
      </c>
      <c r="AH90" s="83">
        <v>29062.783952999165</v>
      </c>
      <c r="AI90" s="83">
        <v>29468.502958285684</v>
      </c>
      <c r="AJ90" s="83">
        <v>28552.883321652782</v>
      </c>
      <c r="AK90" s="83">
        <v>32021.742081009288</v>
      </c>
      <c r="AL90" s="83">
        <v>28816.429395217143</v>
      </c>
      <c r="AM90" s="83">
        <v>30676.102097956897</v>
      </c>
      <c r="AN90" s="83"/>
      <c r="AO90" s="83"/>
      <c r="AP90" s="83">
        <v>49027.77389570581</v>
      </c>
      <c r="AQ90" s="83">
        <v>47795.655133847162</v>
      </c>
      <c r="AR90" s="83">
        <v>49635.295435591681</v>
      </c>
      <c r="AS90" s="83">
        <v>49069.631581564157</v>
      </c>
      <c r="AT90" s="83">
        <v>47914.504286318384</v>
      </c>
      <c r="AU90" s="83">
        <v>53606.768224504442</v>
      </c>
      <c r="AV90" s="83">
        <v>49594.207851010207</v>
      </c>
      <c r="AW90" s="83">
        <v>52281.95383349558</v>
      </c>
      <c r="AX90" s="83"/>
    </row>
    <row r="91" spans="2:50" ht="13.5" customHeight="1" x14ac:dyDescent="0.25">
      <c r="L91" s="159"/>
      <c r="M91" s="28" t="s">
        <v>298</v>
      </c>
      <c r="N91" s="83">
        <v>1.43479284623046</v>
      </c>
      <c r="O91" s="83">
        <v>1.6461387138241204</v>
      </c>
      <c r="P91" s="83">
        <v>2.1545680421265057</v>
      </c>
      <c r="R91" s="159"/>
      <c r="S91" s="28" t="s">
        <v>302</v>
      </c>
      <c r="T91" s="83">
        <f t="shared" si="39"/>
        <v>1.8896314297286352</v>
      </c>
      <c r="U91" s="83">
        <f t="shared" si="40"/>
        <v>1.8940214977347427</v>
      </c>
      <c r="V91" s="83">
        <f t="shared" si="41"/>
        <v>1.8145700766846142</v>
      </c>
      <c r="W91" s="83">
        <f t="shared" si="42"/>
        <v>2.0003073376872842</v>
      </c>
      <c r="X91" s="83">
        <f t="shared" si="43"/>
        <v>1.8645966065320905</v>
      </c>
      <c r="Y91" s="83">
        <f t="shared" si="44"/>
        <v>2.0003870718018195</v>
      </c>
      <c r="Z91" s="83">
        <f t="shared" si="45"/>
        <v>1.9633390478702362</v>
      </c>
      <c r="AA91" s="83">
        <f t="shared" si="46"/>
        <v>1.9556110015086459</v>
      </c>
      <c r="AB91" s="83">
        <f>AX91/AN91</f>
        <v>1.9623428806923555</v>
      </c>
      <c r="AD91" s="159"/>
      <c r="AE91" s="28" t="s">
        <v>302</v>
      </c>
      <c r="AF91" s="83">
        <v>3303.5072168052047</v>
      </c>
      <c r="AG91" s="83">
        <v>3802.1028597676923</v>
      </c>
      <c r="AH91" s="83">
        <v>4053.4910021626556</v>
      </c>
      <c r="AI91" s="83">
        <v>4289.7024070454609</v>
      </c>
      <c r="AJ91" s="83">
        <v>4956.8342214701961</v>
      </c>
      <c r="AK91" s="83">
        <v>5133.6143943884936</v>
      </c>
      <c r="AL91" s="83">
        <v>5253.4223798703097</v>
      </c>
      <c r="AM91" s="83">
        <v>5837.2453783675764</v>
      </c>
      <c r="AN91" s="83">
        <v>6455.5606547345878</v>
      </c>
      <c r="AO91" s="83"/>
      <c r="AP91" s="83">
        <v>6242.4110652104837</v>
      </c>
      <c r="AQ91" s="83">
        <v>7201.2645529987531</v>
      </c>
      <c r="AR91" s="83">
        <v>7355.3434786346834</v>
      </c>
      <c r="AS91" s="83">
        <v>8580.723201307841</v>
      </c>
      <c r="AT91" s="83">
        <v>9242.4962684954644</v>
      </c>
      <c r="AU91" s="83">
        <v>10269.215866150469</v>
      </c>
      <c r="AV91" s="83">
        <v>10314.249293354764</v>
      </c>
      <c r="AW91" s="83">
        <v>11415.38128044113</v>
      </c>
      <c r="AX91" s="83">
        <v>12668.0234916961</v>
      </c>
    </row>
    <row r="92" spans="2:50" ht="13.5" customHeight="1" x14ac:dyDescent="0.25">
      <c r="L92" s="159"/>
      <c r="M92" s="28" t="s">
        <v>312</v>
      </c>
      <c r="N92" s="83">
        <v>1.6267667635261722</v>
      </c>
      <c r="O92" s="83">
        <v>1.8786866109925175</v>
      </c>
      <c r="P92" s="83">
        <v>2.0216310744695454</v>
      </c>
      <c r="R92" s="159"/>
      <c r="S92" s="28" t="s">
        <v>303</v>
      </c>
      <c r="T92" s="83">
        <f t="shared" si="39"/>
        <v>1.2754234405822733</v>
      </c>
      <c r="U92" s="83">
        <f t="shared" si="40"/>
        <v>1.362780792745758</v>
      </c>
      <c r="V92" s="83">
        <f t="shared" si="41"/>
        <v>1.3879984103854817</v>
      </c>
      <c r="W92" s="83">
        <f t="shared" si="42"/>
        <v>1.3848816717019132</v>
      </c>
      <c r="X92" s="83">
        <f t="shared" si="43"/>
        <v>1.4335122242098988</v>
      </c>
      <c r="Y92" s="83">
        <f t="shared" si="44"/>
        <v>1.5055173516711979</v>
      </c>
      <c r="Z92" s="83">
        <f t="shared" si="45"/>
        <v>1.3522867076758491</v>
      </c>
      <c r="AA92" s="83">
        <f t="shared" si="46"/>
        <v>1.7478279995601014</v>
      </c>
      <c r="AB92" s="83">
        <f>AX92/AN92</f>
        <v>1.7347525891829689</v>
      </c>
      <c r="AD92" s="159"/>
      <c r="AE92" s="28" t="s">
        <v>303</v>
      </c>
      <c r="AF92" s="83">
        <v>10494.417635133206</v>
      </c>
      <c r="AG92" s="83">
        <v>10895.631867309363</v>
      </c>
      <c r="AH92" s="83">
        <v>11281.307908422499</v>
      </c>
      <c r="AI92" s="83">
        <v>12105.880739397449</v>
      </c>
      <c r="AJ92" s="83">
        <v>12576.682515636483</v>
      </c>
      <c r="AK92" s="83">
        <v>13583.733408641627</v>
      </c>
      <c r="AL92" s="83">
        <v>14033.704913110385</v>
      </c>
      <c r="AM92" s="83">
        <v>13251.914626948328</v>
      </c>
      <c r="AN92" s="83">
        <v>13769.707795247801</v>
      </c>
      <c r="AO92" s="83"/>
      <c r="AP92" s="83">
        <v>13384.826247108878</v>
      </c>
      <c r="AQ92" s="83">
        <v>14848.357833597796</v>
      </c>
      <c r="AR92" s="83">
        <v>15658.437443959592</v>
      </c>
      <c r="AS92" s="83">
        <v>16765.212355800733</v>
      </c>
      <c r="AT92" s="83">
        <v>18028.8281261718</v>
      </c>
      <c r="AU92" s="83">
        <v>20450.546347185715</v>
      </c>
      <c r="AV92" s="83">
        <v>18977.592613444431</v>
      </c>
      <c r="AW92" s="83">
        <v>23162.067432760345</v>
      </c>
      <c r="AX92" s="83">
        <v>23887.036250099034</v>
      </c>
    </row>
    <row r="93" spans="2:50" ht="13.5" customHeight="1" x14ac:dyDescent="0.25">
      <c r="L93" s="159"/>
      <c r="M93" s="28" t="s">
        <v>311</v>
      </c>
      <c r="N93" s="83">
        <v>2.2504398070569294</v>
      </c>
      <c r="O93" s="83">
        <v>1.9449764658082351</v>
      </c>
      <c r="P93" s="83">
        <v>2.016386392380122</v>
      </c>
      <c r="R93" s="159"/>
      <c r="S93" s="28" t="s">
        <v>312</v>
      </c>
      <c r="T93" s="83">
        <f t="shared" si="39"/>
        <v>1.5776727702303601</v>
      </c>
      <c r="U93" s="83">
        <f t="shared" si="40"/>
        <v>1.5794701986754967</v>
      </c>
      <c r="V93" s="83">
        <f t="shared" si="41"/>
        <v>1.727617148554337</v>
      </c>
      <c r="W93" s="83">
        <f t="shared" si="42"/>
        <v>1.879598028062192</v>
      </c>
      <c r="X93" s="83">
        <f t="shared" si="43"/>
        <v>1.9111473036554469</v>
      </c>
      <c r="Y93" s="83">
        <f t="shared" si="44"/>
        <v>1.8458817584638707</v>
      </c>
      <c r="Z93" s="83">
        <f t="shared" si="45"/>
        <v>1.920852641334569</v>
      </c>
      <c r="AA93" s="83">
        <f t="shared" si="46"/>
        <v>2.1276968952815296</v>
      </c>
      <c r="AB93" s="83"/>
      <c r="AD93" s="159"/>
      <c r="AE93" s="28" t="s">
        <v>312</v>
      </c>
      <c r="AF93" s="83">
        <v>15157.574310612392</v>
      </c>
      <c r="AG93" s="83">
        <v>14821.444037068044</v>
      </c>
      <c r="AH93" s="83">
        <v>13903.906401619119</v>
      </c>
      <c r="AI93" s="83">
        <v>13964.572245611247</v>
      </c>
      <c r="AJ93" s="83">
        <v>14082.209933487933</v>
      </c>
      <c r="AK93" s="83">
        <v>14829.894589598842</v>
      </c>
      <c r="AL93" s="83">
        <v>13947.416044052636</v>
      </c>
      <c r="AM93" s="83">
        <v>14490.874891972955</v>
      </c>
      <c r="AN93" s="83"/>
      <c r="AO93" s="83"/>
      <c r="AP93" s="83">
        <v>23913.692252596393</v>
      </c>
      <c r="AQ93" s="83">
        <v>23410.029157885619</v>
      </c>
      <c r="AR93" s="83">
        <v>24020.627131331614</v>
      </c>
      <c r="AS93" s="83">
        <v>26247.782455582917</v>
      </c>
      <c r="AT93" s="83">
        <v>26913.177543895414</v>
      </c>
      <c r="AU93" s="83">
        <v>27374.231902882551</v>
      </c>
      <c r="AV93" s="83">
        <v>26790.930948010649</v>
      </c>
      <c r="AW93" s="83">
        <v>30832.189517563926</v>
      </c>
      <c r="AX93" s="83"/>
    </row>
    <row r="94" spans="2:50" ht="13.5" customHeight="1" x14ac:dyDescent="0.25">
      <c r="L94" s="159"/>
      <c r="M94" s="28" t="s">
        <v>302</v>
      </c>
      <c r="N94" s="83">
        <v>1.8657147754010626</v>
      </c>
      <c r="O94" s="83">
        <v>1.954032962568329</v>
      </c>
      <c r="P94" s="83">
        <v>1.9604279695446989</v>
      </c>
      <c r="R94" s="159"/>
      <c r="S94" s="28" t="s">
        <v>284</v>
      </c>
      <c r="T94" s="83">
        <f t="shared" si="39"/>
        <v>1.8423482187656799</v>
      </c>
      <c r="U94" s="83">
        <f t="shared" si="40"/>
        <v>1.8856479419810426</v>
      </c>
      <c r="V94" s="83">
        <f t="shared" si="41"/>
        <v>1.8949702380952385</v>
      </c>
      <c r="W94" s="83">
        <f t="shared" si="42"/>
        <v>1.9638922888616888</v>
      </c>
      <c r="X94" s="83">
        <f t="shared" si="43"/>
        <v>1.8115707821590172</v>
      </c>
      <c r="Y94" s="83">
        <f t="shared" si="44"/>
        <v>1.8029704434538272</v>
      </c>
      <c r="Z94" s="83">
        <f t="shared" si="45"/>
        <v>1.7846160380564049</v>
      </c>
      <c r="AA94" s="83">
        <f t="shared" si="46"/>
        <v>1.7317463102688579</v>
      </c>
      <c r="AB94" s="83">
        <f>AX94/AN94</f>
        <v>1.7006802721088436</v>
      </c>
      <c r="AD94" s="159"/>
      <c r="AE94" s="28" t="s">
        <v>284</v>
      </c>
      <c r="AF94" s="83">
        <v>8553.8928152450717</v>
      </c>
      <c r="AG94" s="83">
        <v>9016.6778999899616</v>
      </c>
      <c r="AH94" s="83">
        <v>9622.7371532163143</v>
      </c>
      <c r="AI94" s="83">
        <v>10814.621695428346</v>
      </c>
      <c r="AJ94" s="83">
        <v>12230.250359289721</v>
      </c>
      <c r="AK94" s="83">
        <v>13214.679565029244</v>
      </c>
      <c r="AL94" s="83">
        <v>13159.137591347968</v>
      </c>
      <c r="AM94" s="83">
        <v>14035.332556192228</v>
      </c>
      <c r="AN94" s="83">
        <v>15923.300583417267</v>
      </c>
      <c r="AO94" s="83"/>
      <c r="AP94" s="83">
        <v>15759.249191679304</v>
      </c>
      <c r="AQ94" s="83">
        <v>17002.280125622019</v>
      </c>
      <c r="AR94" s="83">
        <v>18234.800514358216</v>
      </c>
      <c r="AS94" s="83">
        <v>21238.752154608053</v>
      </c>
      <c r="AT94" s="83">
        <v>22155.964209379083</v>
      </c>
      <c r="AU94" s="83">
        <v>23825.676675461003</v>
      </c>
      <c r="AV94" s="83">
        <v>23484.007992510513</v>
      </c>
      <c r="AW94" s="83">
        <v>24305.635367582268</v>
      </c>
      <c r="AX94" s="83">
        <v>27080.443169076985</v>
      </c>
    </row>
    <row r="95" spans="2:50" ht="13.5" customHeight="1" x14ac:dyDescent="0.25">
      <c r="L95" s="159"/>
      <c r="M95" s="28" t="s">
        <v>317</v>
      </c>
      <c r="N95" s="83">
        <v>1.7240682563318508</v>
      </c>
      <c r="O95" s="83">
        <v>1.7904022504945281</v>
      </c>
      <c r="P95" s="83">
        <v>1.8208950733774407</v>
      </c>
      <c r="R95" s="159"/>
      <c r="S95" s="28" t="s">
        <v>315</v>
      </c>
      <c r="T95" s="83">
        <f t="shared" si="39"/>
        <v>1.2567896330867383</v>
      </c>
      <c r="U95" s="83">
        <f t="shared" si="40"/>
        <v>1.2286275209709083</v>
      </c>
      <c r="V95" s="83">
        <f t="shared" si="41"/>
        <v>1.2248361332108548</v>
      </c>
      <c r="W95" s="83">
        <f t="shared" si="42"/>
        <v>1.2274985215848611</v>
      </c>
      <c r="X95" s="83">
        <f t="shared" si="43"/>
        <v>1.2036405005688282</v>
      </c>
      <c r="Y95" s="83">
        <f t="shared" si="44"/>
        <v>1.221331250784442</v>
      </c>
      <c r="Z95" s="83">
        <f t="shared" si="45"/>
        <v>1.3721972473891695</v>
      </c>
      <c r="AA95" s="83">
        <f t="shared" si="46"/>
        <v>1.3735079803522106</v>
      </c>
      <c r="AB95" s="83">
        <f>AX95/AN95</f>
        <v>1.2527685155888724</v>
      </c>
      <c r="AD95" s="159"/>
      <c r="AE95" s="28" t="s">
        <v>315</v>
      </c>
      <c r="AF95" s="83">
        <v>33806.670359366872</v>
      </c>
      <c r="AG95" s="83">
        <v>34588.166630188956</v>
      </c>
      <c r="AH95" s="83">
        <v>26194.962397428997</v>
      </c>
      <c r="AI95" s="83">
        <v>27481.077303734161</v>
      </c>
      <c r="AJ95" s="83">
        <v>28021.758517579929</v>
      </c>
      <c r="AK95" s="83">
        <v>29380.167659567494</v>
      </c>
      <c r="AL95" s="83">
        <v>28624.427867787967</v>
      </c>
      <c r="AM95" s="83">
        <v>31822.593090501228</v>
      </c>
      <c r="AN95" s="83">
        <v>32762.662669048226</v>
      </c>
      <c r="AO95" s="83"/>
      <c r="AP95" s="83">
        <v>42487.872836833005</v>
      </c>
      <c r="AQ95" s="83">
        <v>42495.973421777751</v>
      </c>
      <c r="AR95" s="83">
        <v>32084.536452470675</v>
      </c>
      <c r="AS95" s="83">
        <v>33732.981761892959</v>
      </c>
      <c r="AT95" s="83">
        <v>33728.123448918734</v>
      </c>
      <c r="AU95" s="83">
        <v>35882.916915916183</v>
      </c>
      <c r="AV95" s="83">
        <v>39278.36112826848</v>
      </c>
      <c r="AW95" s="83">
        <v>43708.585565304551</v>
      </c>
      <c r="AX95" s="83">
        <v>41044.032278642509</v>
      </c>
    </row>
    <row r="96" spans="2:50" ht="13.5" customHeight="1" x14ac:dyDescent="0.25">
      <c r="L96" s="159"/>
      <c r="M96" s="28" t="s">
        <v>305</v>
      </c>
      <c r="N96" s="83">
        <v>1.9778474835477147</v>
      </c>
      <c r="O96" s="83">
        <v>1.9258252408976764</v>
      </c>
      <c r="P96" s="83">
        <v>1.8160282559433851</v>
      </c>
      <c r="R96" s="159"/>
      <c r="S96" s="28" t="s">
        <v>300</v>
      </c>
      <c r="T96" s="83">
        <f t="shared" si="39"/>
        <v>1.5492227979274611</v>
      </c>
      <c r="U96" s="83">
        <f t="shared" si="40"/>
        <v>1.3999286478772743</v>
      </c>
      <c r="V96" s="83">
        <f t="shared" si="41"/>
        <v>1.4255424879907237</v>
      </c>
      <c r="W96" s="83">
        <f t="shared" si="42"/>
        <v>1.4302825552825553</v>
      </c>
      <c r="X96" s="83">
        <f t="shared" si="43"/>
        <v>1.4158512720156555</v>
      </c>
      <c r="Y96" s="83">
        <f t="shared" si="44"/>
        <v>1.3939043209876545</v>
      </c>
      <c r="Z96" s="83">
        <f t="shared" si="45"/>
        <v>1.5262756075836621</v>
      </c>
      <c r="AA96" s="83">
        <f t="shared" si="46"/>
        <v>1.5034254395980817</v>
      </c>
      <c r="AB96" s="83">
        <f>AX96/AN96</f>
        <v>1.4624101993321863</v>
      </c>
      <c r="AD96" s="159"/>
      <c r="AE96" s="28" t="s">
        <v>300</v>
      </c>
      <c r="AF96" s="83">
        <v>10429.18008936922</v>
      </c>
      <c r="AG96" s="83">
        <v>11287.627101580591</v>
      </c>
      <c r="AH96" s="83">
        <v>11887.36831741656</v>
      </c>
      <c r="AI96" s="83">
        <v>13028.951001380525</v>
      </c>
      <c r="AJ96" s="83">
        <v>14193.881195190666</v>
      </c>
      <c r="AK96" s="83">
        <v>15331.834851532001</v>
      </c>
      <c r="AL96" s="83">
        <v>15004.104698447851</v>
      </c>
      <c r="AM96" s="83">
        <v>16150.030426524554</v>
      </c>
      <c r="AN96" s="83">
        <v>17808.811604649069</v>
      </c>
      <c r="AO96" s="83"/>
      <c r="AP96" s="83">
        <v>16157.123558141951</v>
      </c>
      <c r="AQ96" s="83">
        <v>15801.872546058592</v>
      </c>
      <c r="AR96" s="83">
        <v>16945.948606872105</v>
      </c>
      <c r="AS96" s="83">
        <v>18635.081330905745</v>
      </c>
      <c r="AT96" s="83">
        <v>20096.424745049797</v>
      </c>
      <c r="AU96" s="83">
        <v>21371.11084821957</v>
      </c>
      <c r="AV96" s="83">
        <v>22900.399014872371</v>
      </c>
      <c r="AW96" s="83">
        <v>24280.366593520073</v>
      </c>
      <c r="AX96" s="83">
        <v>26043.787728624196</v>
      </c>
    </row>
    <row r="97" spans="12:50" ht="13.5" customHeight="1" x14ac:dyDescent="0.25">
      <c r="L97" s="159"/>
      <c r="M97" s="28" t="s">
        <v>319</v>
      </c>
      <c r="N97" s="83">
        <v>1.79444450714991</v>
      </c>
      <c r="O97" s="83">
        <v>1.7547366977277328</v>
      </c>
      <c r="P97" s="83">
        <v>1.7800724875928884</v>
      </c>
      <c r="R97" s="159"/>
      <c r="S97" s="28" t="s">
        <v>310</v>
      </c>
      <c r="T97" s="83">
        <f t="shared" si="39"/>
        <v>1.4161900571931367</v>
      </c>
      <c r="U97" s="83">
        <f t="shared" si="40"/>
        <v>1.4503133393017007</v>
      </c>
      <c r="V97" s="83">
        <f t="shared" si="41"/>
        <v>1.4402041269136898</v>
      </c>
      <c r="W97" s="83">
        <f t="shared" si="42"/>
        <v>1.4893428063943162</v>
      </c>
      <c r="X97" s="83">
        <f t="shared" si="43"/>
        <v>1.4727511490479317</v>
      </c>
      <c r="Y97" s="83">
        <f t="shared" si="44"/>
        <v>1.4823199655023716</v>
      </c>
      <c r="Z97" s="83">
        <f t="shared" si="45"/>
        <v>1.5821689953426483</v>
      </c>
      <c r="AA97" s="83">
        <f t="shared" si="46"/>
        <v>1.509251644736842</v>
      </c>
      <c r="AB97" s="83">
        <f>AX97/AN97</f>
        <v>1.4695550351288058</v>
      </c>
      <c r="AD97" s="159"/>
      <c r="AE97" s="28" t="s">
        <v>310</v>
      </c>
      <c r="AF97" s="83">
        <v>26999.899032493719</v>
      </c>
      <c r="AG97" s="83">
        <v>27425.007826070945</v>
      </c>
      <c r="AH97" s="83">
        <v>28434.613637510723</v>
      </c>
      <c r="AI97" s="83">
        <v>28425.011991013052</v>
      </c>
      <c r="AJ97" s="83">
        <v>30731.254540073718</v>
      </c>
      <c r="AK97" s="83">
        <v>30193.739909379721</v>
      </c>
      <c r="AL97" s="83">
        <v>30521.898057266633</v>
      </c>
      <c r="AM97" s="83">
        <v>34547.417466901526</v>
      </c>
      <c r="AN97" s="83">
        <v>35145.479237828717</v>
      </c>
      <c r="AO97" s="83"/>
      <c r="AP97" s="83">
        <v>38236.988555036194</v>
      </c>
      <c r="AQ97" s="83">
        <v>39774.854680604229</v>
      </c>
      <c r="AR97" s="83">
        <v>40951.64790793923</v>
      </c>
      <c r="AS97" s="83">
        <v>42334.587130487467</v>
      </c>
      <c r="AT97" s="83">
        <v>45259.490435578038</v>
      </c>
      <c r="AU97" s="83">
        <v>44756.783500859325</v>
      </c>
      <c r="AV97" s="83">
        <v>48290.800785216277</v>
      </c>
      <c r="AW97" s="83">
        <v>52140.746633331437</v>
      </c>
      <c r="AX97" s="83">
        <v>51648.215975966094</v>
      </c>
    </row>
    <row r="98" spans="12:50" ht="13.5" customHeight="1" x14ac:dyDescent="0.25">
      <c r="L98" s="159"/>
      <c r="M98" s="28" t="s">
        <v>313</v>
      </c>
      <c r="N98" s="83">
        <v>1.8281141945493085</v>
      </c>
      <c r="O98" s="83">
        <v>1.8262558678563094</v>
      </c>
      <c r="P98" s="83">
        <v>1.7716136411232697</v>
      </c>
      <c r="R98" s="159"/>
      <c r="S98" s="28" t="s">
        <v>309</v>
      </c>
      <c r="T98" s="83">
        <f t="shared" si="39"/>
        <v>1.4957568655616247</v>
      </c>
      <c r="U98" s="83">
        <f t="shared" si="40"/>
        <v>1.5467195345648588</v>
      </c>
      <c r="V98" s="83">
        <f t="shared" si="41"/>
        <v>1.5313730448289564</v>
      </c>
      <c r="W98" s="83">
        <f t="shared" si="42"/>
        <v>1.4957015040358588</v>
      </c>
      <c r="X98" s="83">
        <f t="shared" si="43"/>
        <v>1.4474475988771789</v>
      </c>
      <c r="Y98" s="83">
        <f t="shared" si="44"/>
        <v>1.5069740052157821</v>
      </c>
      <c r="Z98" s="83">
        <f t="shared" si="45"/>
        <v>1.6201265053782654</v>
      </c>
      <c r="AA98" s="83">
        <f t="shared" si="46"/>
        <v>1.5678369532877121</v>
      </c>
      <c r="AB98" s="83"/>
      <c r="AD98" s="159"/>
      <c r="AE98" s="28" t="s">
        <v>309</v>
      </c>
      <c r="AF98" s="83">
        <v>26908.650753085196</v>
      </c>
      <c r="AG98" s="83">
        <v>29597.883162642756</v>
      </c>
      <c r="AH98" s="83">
        <v>28199.51644292687</v>
      </c>
      <c r="AI98" s="83">
        <v>29310.543029989509</v>
      </c>
      <c r="AJ98" s="83">
        <v>31155.116272006217</v>
      </c>
      <c r="AK98" s="83">
        <v>30994.553072989864</v>
      </c>
      <c r="AL98" s="83">
        <v>27266.876391881811</v>
      </c>
      <c r="AM98" s="83">
        <v>29046.712979700718</v>
      </c>
      <c r="AN98" s="83"/>
      <c r="AO98" s="83"/>
      <c r="AP98" s="83">
        <v>40248.799106927167</v>
      </c>
      <c r="AQ98" s="83">
        <v>45779.624069427875</v>
      </c>
      <c r="AR98" s="83">
        <v>43183.979357909142</v>
      </c>
      <c r="AS98" s="83">
        <v>43839.823294063062</v>
      </c>
      <c r="AT98" s="83">
        <v>45095.398240654722</v>
      </c>
      <c r="AU98" s="83">
        <v>46707.985784276658</v>
      </c>
      <c r="AV98" s="83">
        <v>44175.789161360604</v>
      </c>
      <c r="AW98" s="83">
        <v>45540.509981116615</v>
      </c>
      <c r="AX98" s="83"/>
    </row>
    <row r="99" spans="12:50" ht="13.5" customHeight="1" x14ac:dyDescent="0.25">
      <c r="L99" s="159"/>
      <c r="M99" s="28" t="s">
        <v>284</v>
      </c>
      <c r="N99" s="83">
        <v>1.8741811889028686</v>
      </c>
      <c r="O99" s="83">
        <v>1.8580348687896631</v>
      </c>
      <c r="P99" s="83">
        <v>1.7386703398117949</v>
      </c>
      <c r="R99" s="159"/>
      <c r="S99" s="28" t="s">
        <v>316</v>
      </c>
      <c r="T99" s="83">
        <f t="shared" si="39"/>
        <v>1.3105848309473043</v>
      </c>
      <c r="U99" s="83">
        <f t="shared" si="40"/>
        <v>1.3809862178206096</v>
      </c>
      <c r="V99" s="83">
        <f t="shared" si="41"/>
        <v>1.381602424311082</v>
      </c>
      <c r="W99" s="83">
        <f t="shared" si="42"/>
        <v>1.4111926806552348</v>
      </c>
      <c r="X99" s="83">
        <f t="shared" si="43"/>
        <v>1.3748896879651218</v>
      </c>
      <c r="Y99" s="83">
        <f t="shared" si="44"/>
        <v>1.317888697065096</v>
      </c>
      <c r="Z99" s="83">
        <f t="shared" si="45"/>
        <v>1.4891602935297077</v>
      </c>
      <c r="AA99" s="83">
        <f t="shared" si="46"/>
        <v>1.4822874751693575</v>
      </c>
      <c r="AB99" s="83"/>
      <c r="AD99" s="159"/>
      <c r="AE99" s="28" t="s">
        <v>316</v>
      </c>
      <c r="AF99" s="83">
        <v>19244.527722114413</v>
      </c>
      <c r="AG99" s="83">
        <v>18607.983657170815</v>
      </c>
      <c r="AH99" s="83">
        <v>19802.929750047533</v>
      </c>
      <c r="AI99" s="83">
        <v>20278.429852052894</v>
      </c>
      <c r="AJ99" s="83">
        <v>20732.481597843762</v>
      </c>
      <c r="AK99" s="83">
        <v>21063.248033275097</v>
      </c>
      <c r="AL99" s="83">
        <v>20846.053111610629</v>
      </c>
      <c r="AM99" s="83">
        <v>21798.289489900264</v>
      </c>
      <c r="AN99" s="83"/>
      <c r="AO99" s="83"/>
      <c r="AP99" s="83">
        <v>25221.586111348028</v>
      </c>
      <c r="AQ99" s="83">
        <v>25697.368971984037</v>
      </c>
      <c r="AR99" s="83">
        <v>27359.775751127723</v>
      </c>
      <c r="AS99" s="83">
        <v>28616.77178239766</v>
      </c>
      <c r="AT99" s="83">
        <v>28504.875154802037</v>
      </c>
      <c r="AU99" s="83">
        <v>27759.016506531862</v>
      </c>
      <c r="AV99" s="83">
        <v>31043.114570621958</v>
      </c>
      <c r="AW99" s="83">
        <v>32311.331490995006</v>
      </c>
      <c r="AX99" s="83"/>
    </row>
    <row r="100" spans="12:50" ht="13.5" customHeight="1" x14ac:dyDescent="0.25">
      <c r="L100" s="159"/>
      <c r="M100" s="28" t="s">
        <v>314</v>
      </c>
      <c r="N100" s="83">
        <v>1.7091893038011301</v>
      </c>
      <c r="O100" s="83">
        <v>1.672433305517</v>
      </c>
      <c r="P100" s="83">
        <v>1.712660229151904</v>
      </c>
      <c r="R100" s="159"/>
      <c r="S100" s="28" t="s">
        <v>305</v>
      </c>
      <c r="T100" s="83">
        <f t="shared" si="39"/>
        <v>1.9713317076072088</v>
      </c>
      <c r="U100" s="83">
        <f t="shared" si="40"/>
        <v>2.1160182264283214</v>
      </c>
      <c r="V100" s="83">
        <f t="shared" si="41"/>
        <v>1.8548093895724109</v>
      </c>
      <c r="W100" s="83">
        <f t="shared" si="42"/>
        <v>2.012762907627422</v>
      </c>
      <c r="X100" s="83">
        <f t="shared" si="43"/>
        <v>1.8930508565597983</v>
      </c>
      <c r="Y100" s="83">
        <f t="shared" si="44"/>
        <v>1.8745443579052263</v>
      </c>
      <c r="Z100" s="83">
        <f t="shared" si="45"/>
        <v>1.8066091625728322</v>
      </c>
      <c r="AA100" s="83">
        <f t="shared" si="46"/>
        <v>1.7326765694348241</v>
      </c>
      <c r="AB100" s="83">
        <f>AX100/AN100</f>
        <v>1.9133133133133136</v>
      </c>
      <c r="AD100" s="159"/>
      <c r="AE100" s="28" t="s">
        <v>305</v>
      </c>
      <c r="AF100" s="83">
        <v>7835.1418671898482</v>
      </c>
      <c r="AG100" s="83">
        <v>9044.3420027210159</v>
      </c>
      <c r="AH100" s="83">
        <v>8865.4958740420843</v>
      </c>
      <c r="AI100" s="83">
        <v>8810.7214071118215</v>
      </c>
      <c r="AJ100" s="83">
        <v>8414.0464555134567</v>
      </c>
      <c r="AK100" s="83">
        <v>8479.1251600967698</v>
      </c>
      <c r="AL100" s="83">
        <v>8024.4409454593797</v>
      </c>
      <c r="AM100" s="83">
        <v>8250.0301605812838</v>
      </c>
      <c r="AN100" s="83">
        <v>8270.9116838011414</v>
      </c>
      <c r="AO100" s="83"/>
      <c r="AP100" s="83">
        <v>15445.663596392098</v>
      </c>
      <c r="AQ100" s="83">
        <v>19137.992523808894</v>
      </c>
      <c r="AR100" s="83">
        <v>16443.804990388726</v>
      </c>
      <c r="AS100" s="83">
        <v>17733.893237673561</v>
      </c>
      <c r="AT100" s="83">
        <v>15928.217849743683</v>
      </c>
      <c r="AU100" s="83">
        <v>15894.496228831649</v>
      </c>
      <c r="AV100" s="83">
        <v>14497.028536591515</v>
      </c>
      <c r="AW100" s="83">
        <v>14294.633956369809</v>
      </c>
      <c r="AX100" s="83">
        <v>15824.84543785536</v>
      </c>
    </row>
    <row r="101" spans="12:50" ht="13.5" customHeight="1" x14ac:dyDescent="0.25">
      <c r="L101" s="159"/>
      <c r="M101" s="28" t="s">
        <v>301</v>
      </c>
      <c r="N101" s="83">
        <v>2.0973630352374779</v>
      </c>
      <c r="O101" s="83">
        <v>1.8620827669457674</v>
      </c>
      <c r="P101" s="83">
        <v>1.6648545493960958</v>
      </c>
      <c r="R101" s="159"/>
      <c r="S101" s="28" t="s">
        <v>285</v>
      </c>
      <c r="T101" s="83">
        <f t="shared" si="39"/>
        <v>1.4957449985070168</v>
      </c>
      <c r="U101" s="83">
        <f t="shared" si="40"/>
        <v>1.5465036301108137</v>
      </c>
      <c r="V101" s="83">
        <f t="shared" si="41"/>
        <v>1.520339659614617</v>
      </c>
      <c r="W101" s="83">
        <f t="shared" si="42"/>
        <v>1.5544412139427004</v>
      </c>
      <c r="X101" s="83">
        <f t="shared" si="43"/>
        <v>1.6254668607963536</v>
      </c>
      <c r="Y101" s="83">
        <f t="shared" si="44"/>
        <v>1.7088414634146343</v>
      </c>
      <c r="Z101" s="83">
        <f t="shared" si="45"/>
        <v>1.6927531543189906</v>
      </c>
      <c r="AA101" s="83">
        <f t="shared" si="46"/>
        <v>1.7116918324244237</v>
      </c>
      <c r="AB101" s="83">
        <f>AX101/AN101</f>
        <v>1.5643496411517457</v>
      </c>
      <c r="AD101" s="159"/>
      <c r="AE101" s="28" t="s">
        <v>285</v>
      </c>
      <c r="AF101" s="83">
        <v>8425.7931416207521</v>
      </c>
      <c r="AG101" s="83">
        <v>8184.9799206835723</v>
      </c>
      <c r="AH101" s="83">
        <v>8492.5866686390345</v>
      </c>
      <c r="AI101" s="83">
        <v>9540.6250292193527</v>
      </c>
      <c r="AJ101" s="83">
        <v>9742.9049855524754</v>
      </c>
      <c r="AK101" s="83">
        <v>10110.637989235385</v>
      </c>
      <c r="AL101" s="83">
        <v>9729.4574985442014</v>
      </c>
      <c r="AM101" s="83">
        <v>9696.6566204295232</v>
      </c>
      <c r="AN101" s="83">
        <v>10489.204274501453</v>
      </c>
      <c r="AO101" s="83"/>
      <c r="AP101" s="83">
        <v>12602.837950033965</v>
      </c>
      <c r="AQ101" s="83">
        <v>12658.101159721266</v>
      </c>
      <c r="AR101" s="83">
        <v>12911.616325046305</v>
      </c>
      <c r="AS101" s="83">
        <v>14830.340752191842</v>
      </c>
      <c r="AT101" s="83">
        <v>15836.769181903124</v>
      </c>
      <c r="AU101" s="83">
        <v>17277.477417580591</v>
      </c>
      <c r="AV101" s="83">
        <v>16469.569870473253</v>
      </c>
      <c r="AW101" s="83">
        <v>16597.687939013431</v>
      </c>
      <c r="AX101" s="83">
        <v>16408.782942783706</v>
      </c>
    </row>
    <row r="102" spans="12:50" ht="13.5" customHeight="1" x14ac:dyDescent="0.25">
      <c r="L102" s="159"/>
      <c r="M102" s="28" t="s">
        <v>285</v>
      </c>
      <c r="N102" s="83">
        <v>1.5207215812188042</v>
      </c>
      <c r="O102" s="83">
        <v>1.6283636478751464</v>
      </c>
      <c r="P102" s="83">
        <v>1.6549479743906874</v>
      </c>
      <c r="R102" s="159"/>
      <c r="S102" s="28" t="s">
        <v>319</v>
      </c>
      <c r="T102" s="83">
        <f t="shared" si="39"/>
        <v>1.8249224126298742</v>
      </c>
      <c r="U102" s="83">
        <f t="shared" si="40"/>
        <v>1.7592009791065653</v>
      </c>
      <c r="V102" s="83">
        <f t="shared" si="41"/>
        <v>1.7998248102110617</v>
      </c>
      <c r="W102" s="83">
        <f t="shared" si="42"/>
        <v>1.7744481367196767</v>
      </c>
      <c r="X102" s="83">
        <f t="shared" si="43"/>
        <v>1.7491245573879532</v>
      </c>
      <c r="Y102" s="83">
        <f t="shared" si="44"/>
        <v>1.740811827752651</v>
      </c>
      <c r="Z102" s="83">
        <f t="shared" si="45"/>
        <v>1.7920722548426744</v>
      </c>
      <c r="AA102" s="83">
        <f t="shared" si="46"/>
        <v>1.7661379698770006</v>
      </c>
      <c r="AB102" s="83">
        <f>AX102/AN102</f>
        <v>1.7821034876390713</v>
      </c>
      <c r="AD102" s="159"/>
      <c r="AE102" s="28" t="s">
        <v>319</v>
      </c>
      <c r="AF102" s="83">
        <v>20946.961310351002</v>
      </c>
      <c r="AG102" s="83">
        <v>21186.177773867788</v>
      </c>
      <c r="AH102" s="83">
        <v>21823.014569005929</v>
      </c>
      <c r="AI102" s="83">
        <v>22440.111321701075</v>
      </c>
      <c r="AJ102" s="83">
        <v>22402.640090457284</v>
      </c>
      <c r="AK102" s="83">
        <v>22097.271330069121</v>
      </c>
      <c r="AL102" s="83">
        <v>22790.24069282545</v>
      </c>
      <c r="AM102" s="83">
        <v>23613.119114524121</v>
      </c>
      <c r="AN102" s="83">
        <v>22590.565485812818</v>
      </c>
      <c r="AO102" s="83"/>
      <c r="AP102" s="83">
        <v>38226.579171750382</v>
      </c>
      <c r="AQ102" s="83">
        <v>37270.744683313962</v>
      </c>
      <c r="AR102" s="83">
        <v>39277.603054894331</v>
      </c>
      <c r="AS102" s="83">
        <v>39818.813722574596</v>
      </c>
      <c r="AT102" s="83">
        <v>39185.007932542714</v>
      </c>
      <c r="AU102" s="83">
        <v>38467.19129244388</v>
      </c>
      <c r="AV102" s="83">
        <v>40841.758026798976</v>
      </c>
      <c r="AW102" s="83">
        <v>41704.026255389428</v>
      </c>
      <c r="AX102" s="83">
        <v>40258.725540005857</v>
      </c>
    </row>
    <row r="103" spans="12:50" ht="13.5" customHeight="1" x14ac:dyDescent="0.25">
      <c r="L103" s="159"/>
      <c r="M103" s="28" t="s">
        <v>303</v>
      </c>
      <c r="N103" s="83">
        <v>1.3411884015647286</v>
      </c>
      <c r="O103" s="83">
        <v>1.4404558263012113</v>
      </c>
      <c r="P103" s="83">
        <v>1.6005466568836932</v>
      </c>
      <c r="R103" s="159"/>
      <c r="S103" s="28" t="s">
        <v>307</v>
      </c>
      <c r="T103" s="83">
        <f t="shared" si="39"/>
        <v>2.4815068926583779</v>
      </c>
      <c r="U103" s="83">
        <f t="shared" si="40"/>
        <v>2.5206937671478578</v>
      </c>
      <c r="V103" s="83">
        <f t="shared" si="41"/>
        <v>2.4617050631102058</v>
      </c>
      <c r="W103" s="83">
        <f t="shared" si="42"/>
        <v>2.4440638896397662</v>
      </c>
      <c r="X103" s="83">
        <f t="shared" si="43"/>
        <v>2.3901594601378511</v>
      </c>
      <c r="Y103" s="83">
        <f t="shared" si="44"/>
        <v>2.4520333980314919</v>
      </c>
      <c r="Z103" s="83">
        <f t="shared" si="45"/>
        <v>2.3433161151516857</v>
      </c>
      <c r="AA103" s="83">
        <f t="shared" si="46"/>
        <v>2.356388873696361</v>
      </c>
      <c r="AB103" s="83"/>
      <c r="AD103" s="159"/>
      <c r="AE103" s="28" t="s">
        <v>307</v>
      </c>
      <c r="AF103" s="83">
        <v>16499.363373740005</v>
      </c>
      <c r="AG103" s="83">
        <v>16988.857686384636</v>
      </c>
      <c r="AH103" s="83">
        <v>17279.143500683233</v>
      </c>
      <c r="AI103" s="83">
        <v>17721.774204161822</v>
      </c>
      <c r="AJ103" s="83">
        <v>18336.210321501443</v>
      </c>
      <c r="AK103" s="83">
        <v>18564.661345938479</v>
      </c>
      <c r="AL103" s="83">
        <v>17437.135061794426</v>
      </c>
      <c r="AM103" s="83">
        <v>18693.203586756725</v>
      </c>
      <c r="AN103" s="83"/>
      <c r="AO103" s="83"/>
      <c r="AP103" s="83">
        <v>40943.283936411011</v>
      </c>
      <c r="AQ103" s="83">
        <v>42823.707681031723</v>
      </c>
      <c r="AR103" s="83">
        <v>42536.155041839716</v>
      </c>
      <c r="AS103" s="83">
        <v>43313.148392741416</v>
      </c>
      <c r="AT103" s="83">
        <v>43826.466563013979</v>
      </c>
      <c r="AU103" s="83">
        <v>45521.169643385416</v>
      </c>
      <c r="AV103" s="83">
        <v>40860.719592379362</v>
      </c>
      <c r="AW103" s="83">
        <v>44048.456945574449</v>
      </c>
      <c r="AX103" s="83"/>
    </row>
    <row r="104" spans="12:50" ht="13.5" customHeight="1" x14ac:dyDescent="0.25">
      <c r="L104" s="159"/>
      <c r="M104" s="28" t="s">
        <v>309</v>
      </c>
      <c r="N104" s="83">
        <v>1.5244664042984795</v>
      </c>
      <c r="O104" s="83">
        <v>1.4831480798081298</v>
      </c>
      <c r="P104" s="83">
        <v>1.5937672992419338</v>
      </c>
      <c r="R104" s="159"/>
      <c r="S104" s="28" t="s">
        <v>299</v>
      </c>
      <c r="T104" s="83">
        <f t="shared" si="39"/>
        <v>1.6177266576454667</v>
      </c>
      <c r="U104" s="83">
        <f t="shared" si="40"/>
        <v>1.6641211817726591</v>
      </c>
      <c r="V104" s="83">
        <f t="shared" si="41"/>
        <v>1.6524324967289166</v>
      </c>
      <c r="W104" s="83">
        <f t="shared" si="42"/>
        <v>1.641198673224294</v>
      </c>
      <c r="X104" s="83">
        <f t="shared" si="43"/>
        <v>1.6015069967707209</v>
      </c>
      <c r="Y104" s="83">
        <f t="shared" si="44"/>
        <v>1.5990801448282612</v>
      </c>
      <c r="Z104" s="83">
        <f t="shared" si="45"/>
        <v>1.6554219223623741</v>
      </c>
      <c r="AA104" s="83">
        <f t="shared" si="46"/>
        <v>1.5188835666912308</v>
      </c>
      <c r="AB104" s="83"/>
      <c r="AD104" s="159"/>
      <c r="AE104" s="28" t="s">
        <v>299</v>
      </c>
      <c r="AF104" s="83">
        <v>7820.023068538957</v>
      </c>
      <c r="AG104" s="83">
        <v>8403.9094801738011</v>
      </c>
      <c r="AH104" s="83">
        <v>8992.5017916546331</v>
      </c>
      <c r="AI104" s="83">
        <v>9511.5317667536983</v>
      </c>
      <c r="AJ104" s="83">
        <v>10342.21717542805</v>
      </c>
      <c r="AK104" s="83">
        <v>11698.108887769586</v>
      </c>
      <c r="AL104" s="83">
        <v>12055.023810646424</v>
      </c>
      <c r="AM104" s="83">
        <v>13002.131889716626</v>
      </c>
      <c r="AN104" s="83"/>
      <c r="AO104" s="83"/>
      <c r="AP104" s="83">
        <v>12650.659781377974</v>
      </c>
      <c r="AQ104" s="83">
        <v>13985.123775657279</v>
      </c>
      <c r="AR104" s="83">
        <v>14859.502187423121</v>
      </c>
      <c r="AS104" s="83">
        <v>15610.313315926895</v>
      </c>
      <c r="AT104" s="83">
        <v>16563.133168570344</v>
      </c>
      <c r="AU104" s="83">
        <v>18706.213654471358</v>
      </c>
      <c r="AV104" s="83">
        <v>19956.150690744496</v>
      </c>
      <c r="AW104" s="83">
        <v>19748.724459242581</v>
      </c>
      <c r="AX104" s="83"/>
    </row>
    <row r="105" spans="12:50" ht="13.5" customHeight="1" x14ac:dyDescent="0.25">
      <c r="L105" s="159"/>
      <c r="M105" s="28" t="s">
        <v>299</v>
      </c>
      <c r="N105" s="83">
        <v>1.6446416052589548</v>
      </c>
      <c r="O105" s="83">
        <v>1.6138137427778476</v>
      </c>
      <c r="P105" s="83">
        <v>1.5856838126866959</v>
      </c>
      <c r="R105" s="159"/>
      <c r="S105" s="28" t="s">
        <v>301</v>
      </c>
      <c r="T105" s="83">
        <f t="shared" si="39"/>
        <v>2.2287845546292235</v>
      </c>
      <c r="U105" s="83">
        <f t="shared" si="40"/>
        <v>2.0582874969214351</v>
      </c>
      <c r="V105" s="83">
        <f t="shared" si="41"/>
        <v>2.0111603730316463</v>
      </c>
      <c r="W105" s="83">
        <f t="shared" si="42"/>
        <v>1.9759219088937092</v>
      </c>
      <c r="X105" s="83">
        <f t="shared" si="43"/>
        <v>1.8693967532901332</v>
      </c>
      <c r="Y105" s="83">
        <f t="shared" si="44"/>
        <v>1.7479366226881137</v>
      </c>
      <c r="Z105" s="83">
        <f t="shared" si="45"/>
        <v>1.7283601827362345</v>
      </c>
      <c r="AA105" s="83">
        <f t="shared" si="46"/>
        <v>1.6036823217350602</v>
      </c>
      <c r="AB105" s="83"/>
      <c r="AD105" s="159"/>
      <c r="AE105" s="28" t="s">
        <v>301</v>
      </c>
      <c r="AF105" s="83">
        <v>8281.7314960172098</v>
      </c>
      <c r="AG105" s="83">
        <v>8779.7318725673922</v>
      </c>
      <c r="AH105" s="83">
        <v>9478.2677998275631</v>
      </c>
      <c r="AI105" s="83">
        <v>10405.302716814758</v>
      </c>
      <c r="AJ105" s="83">
        <v>11511.781715270088</v>
      </c>
      <c r="AK105" s="83">
        <v>12904.454637331883</v>
      </c>
      <c r="AL105" s="83">
        <v>13056.752450691845</v>
      </c>
      <c r="AM105" s="83">
        <v>14736.26929503196</v>
      </c>
      <c r="AN105" s="83"/>
      <c r="AO105" s="83"/>
      <c r="AP105" s="83">
        <v>18458.195243909529</v>
      </c>
      <c r="AQ105" s="83">
        <v>18071.21233962808</v>
      </c>
      <c r="AR105" s="83">
        <v>19062.316603995045</v>
      </c>
      <c r="AS105" s="83">
        <v>20560.065606825516</v>
      </c>
      <c r="AT105" s="83">
        <v>21520.087363110622</v>
      </c>
      <c r="AU105" s="83">
        <v>22556.168856409859</v>
      </c>
      <c r="AV105" s="83">
        <v>22566.771051619537</v>
      </c>
      <c r="AW105" s="83">
        <v>23632.294556769932</v>
      </c>
      <c r="AX105" s="83"/>
    </row>
    <row r="106" spans="12:50" ht="13.5" customHeight="1" x14ac:dyDescent="0.25">
      <c r="L106" s="159"/>
      <c r="M106" s="28" t="s">
        <v>310</v>
      </c>
      <c r="N106" s="83">
        <v>1.4354976233926504</v>
      </c>
      <c r="O106" s="83">
        <v>1.4814556916511916</v>
      </c>
      <c r="P106" s="83">
        <v>1.5196146119085798</v>
      </c>
      <c r="R106" s="159"/>
      <c r="S106" s="28" t="s">
        <v>311</v>
      </c>
      <c r="T106" s="83">
        <f t="shared" si="39"/>
        <v>2.2381266490765173</v>
      </c>
      <c r="U106" s="83">
        <f t="shared" si="40"/>
        <v>2.4562780269058293</v>
      </c>
      <c r="V106" s="83">
        <f t="shared" si="41"/>
        <v>2.0731943771206978</v>
      </c>
      <c r="W106" s="83">
        <f t="shared" si="42"/>
        <v>2.1430487259722839</v>
      </c>
      <c r="X106" s="83">
        <f t="shared" si="43"/>
        <v>1.7970756062767477</v>
      </c>
      <c r="Y106" s="83">
        <f t="shared" si="44"/>
        <v>1.9104895104895105</v>
      </c>
      <c r="Z106" s="83">
        <f t="shared" si="45"/>
        <v>1.9471050750536094</v>
      </c>
      <c r="AA106" s="83">
        <f t="shared" si="46"/>
        <v>1.9782250082481032</v>
      </c>
      <c r="AB106" s="83">
        <f>AX106/AN106</f>
        <v>2.1284144427001568</v>
      </c>
      <c r="AD106" s="159"/>
      <c r="AE106" s="28" t="s">
        <v>311</v>
      </c>
      <c r="AF106" s="83">
        <v>8929.2024973495118</v>
      </c>
      <c r="AG106" s="83">
        <v>9588.3048478985274</v>
      </c>
      <c r="AH106" s="83">
        <v>10325.325325325326</v>
      </c>
      <c r="AI106" s="83">
        <v>11076.999257241892</v>
      </c>
      <c r="AJ106" s="83">
        <v>13401.519858528891</v>
      </c>
      <c r="AK106" s="83">
        <v>13414.634146341463</v>
      </c>
      <c r="AL106" s="83">
        <v>13594.402876299679</v>
      </c>
      <c r="AM106" s="83">
        <v>13039.36330393633</v>
      </c>
      <c r="AN106" s="83">
        <v>12656.970274996025</v>
      </c>
      <c r="AO106" s="83"/>
      <c r="AP106" s="83">
        <v>19984.686064318532</v>
      </c>
      <c r="AQ106" s="83">
        <v>23551.542513167795</v>
      </c>
      <c r="AR106" s="83">
        <v>21406.406406406404</v>
      </c>
      <c r="AS106" s="83">
        <v>23738.549145828172</v>
      </c>
      <c r="AT106" s="83">
        <v>24083.54442479568</v>
      </c>
      <c r="AU106" s="83">
        <v>25628.517823639773</v>
      </c>
      <c r="AV106" s="83">
        <v>26469.73083276649</v>
      </c>
      <c r="AW106" s="83">
        <v>25794.794579479461</v>
      </c>
      <c r="AX106" s="83">
        <v>26939.278334128117</v>
      </c>
    </row>
    <row r="107" spans="12:50" ht="13.5" customHeight="1" x14ac:dyDescent="0.25">
      <c r="L107" s="159"/>
      <c r="M107" s="28" t="s">
        <v>300</v>
      </c>
      <c r="N107" s="83">
        <v>1.4568001652567799</v>
      </c>
      <c r="O107" s="83">
        <v>1.4132667686327012</v>
      </c>
      <c r="P107" s="83">
        <v>1.4971363505554394</v>
      </c>
      <c r="R107" s="159"/>
      <c r="S107" s="28" t="s">
        <v>317</v>
      </c>
      <c r="T107" s="83">
        <f t="shared" si="39"/>
        <v>1.6754569973029667</v>
      </c>
      <c r="U107" s="83">
        <f t="shared" si="40"/>
        <v>1.7247849302877483</v>
      </c>
      <c r="V107" s="83">
        <f t="shared" si="41"/>
        <v>1.7733527484528575</v>
      </c>
      <c r="W107" s="83">
        <f t="shared" si="42"/>
        <v>1.790755951552276</v>
      </c>
      <c r="X107" s="83">
        <f t="shared" si="43"/>
        <v>1.77573015767414</v>
      </c>
      <c r="Y107" s="83">
        <f t="shared" si="44"/>
        <v>1.8048390193944825</v>
      </c>
      <c r="Z107" s="83">
        <f t="shared" si="45"/>
        <v>1.8425811245974733</v>
      </c>
      <c r="AA107" s="83">
        <f t="shared" si="46"/>
        <v>1.9028836987607245</v>
      </c>
      <c r="AB107" s="83">
        <f>AX107/AN107</f>
        <v>1.7219316116953913</v>
      </c>
      <c r="AD107" s="159"/>
      <c r="AE107" s="28" t="s">
        <v>317</v>
      </c>
      <c r="AF107" s="83">
        <v>16356.620399700512</v>
      </c>
      <c r="AG107" s="83">
        <v>16134.14650197489</v>
      </c>
      <c r="AH107" s="83">
        <v>16386.773183675028</v>
      </c>
      <c r="AI107" s="83">
        <v>16703.408118465602</v>
      </c>
      <c r="AJ107" s="83">
        <v>17084.991895682775</v>
      </c>
      <c r="AK107" s="83">
        <v>17633.302257125895</v>
      </c>
      <c r="AL107" s="83">
        <v>18098.269523894916</v>
      </c>
      <c r="AM107" s="83">
        <v>18619.65602892348</v>
      </c>
      <c r="AN107" s="83">
        <v>19996.190362939498</v>
      </c>
      <c r="AO107" s="83"/>
      <c r="AP107" s="83">
        <v>27404.814100906671</v>
      </c>
      <c r="AQ107" s="83">
        <v>27827.932749661079</v>
      </c>
      <c r="AR107" s="83">
        <v>29059.529263543693</v>
      </c>
      <c r="AS107" s="83">
        <v>29911.727499348883</v>
      </c>
      <c r="AT107" s="83">
        <v>30338.335352782178</v>
      </c>
      <c r="AU107" s="83">
        <v>31825.271954437616</v>
      </c>
      <c r="AV107" s="83">
        <v>33347.529812606474</v>
      </c>
      <c r="AW107" s="83">
        <v>35431.039933970336</v>
      </c>
      <c r="AX107" s="83">
        <v>34432.072299424261</v>
      </c>
    </row>
    <row r="108" spans="12:50" ht="13.5" customHeight="1" x14ac:dyDescent="0.25">
      <c r="L108" s="159"/>
      <c r="M108" s="28" t="s">
        <v>308</v>
      </c>
      <c r="N108" s="83">
        <v>1.475070248812536</v>
      </c>
      <c r="O108" s="83">
        <v>1.445440606780459</v>
      </c>
      <c r="P108" s="83">
        <v>1.4869044794829056</v>
      </c>
      <c r="R108" s="159"/>
      <c r="S108" s="28" t="s">
        <v>287</v>
      </c>
      <c r="T108" s="83">
        <f t="shared" si="39"/>
        <v>3.2332345202804862</v>
      </c>
      <c r="U108" s="83">
        <f t="shared" si="40"/>
        <v>3.1609876103436374</v>
      </c>
      <c r="V108" s="83">
        <f t="shared" si="41"/>
        <v>2.9090293817478652</v>
      </c>
      <c r="W108" s="83">
        <f t="shared" si="42"/>
        <v>2.9669534686318393</v>
      </c>
      <c r="X108" s="83">
        <f t="shared" si="43"/>
        <v>2.8649335452433764</v>
      </c>
      <c r="Y108" s="83">
        <f t="shared" si="44"/>
        <v>2.8765519422161567</v>
      </c>
      <c r="Z108" s="83">
        <f t="shared" si="45"/>
        <v>2.7170372131732257</v>
      </c>
      <c r="AA108" s="83">
        <f t="shared" si="46"/>
        <v>2.6757133628499852</v>
      </c>
      <c r="AB108" s="83">
        <f>AX108/AN108</f>
        <v>2.8870394027846489</v>
      </c>
      <c r="AD108" s="159"/>
      <c r="AE108" s="28" t="s">
        <v>287</v>
      </c>
      <c r="AF108" s="83">
        <v>6836.0605305949057</v>
      </c>
      <c r="AG108" s="83">
        <v>7234.9229820127603</v>
      </c>
      <c r="AH108" s="83">
        <v>7324.0028388034852</v>
      </c>
      <c r="AI108" s="83">
        <v>8341.7349862529372</v>
      </c>
      <c r="AJ108" s="83">
        <v>8900.1601832975684</v>
      </c>
      <c r="AK108" s="83">
        <v>9364.0543802738648</v>
      </c>
      <c r="AL108" s="83">
        <v>10040.75512781639</v>
      </c>
      <c r="AM108" s="83">
        <v>9936.6619410363455</v>
      </c>
      <c r="AN108" s="83">
        <v>10057.04893138007</v>
      </c>
      <c r="AO108" s="83"/>
      <c r="AP108" s="83">
        <v>22102.586890246384</v>
      </c>
      <c r="AQ108" s="83">
        <v>22869.501907932779</v>
      </c>
      <c r="AR108" s="83">
        <v>21305.739450084111</v>
      </c>
      <c r="AS108" s="83">
        <v>24749.539551870719</v>
      </c>
      <c r="AT108" s="83">
        <v>25498.367467168642</v>
      </c>
      <c r="AU108" s="83">
        <v>26936.188814594494</v>
      </c>
      <c r="AV108" s="83">
        <v>27281.10533063702</v>
      </c>
      <c r="AW108" s="83">
        <v>26587.659137753821</v>
      </c>
      <c r="AX108" s="83">
        <v>29035.096540627506</v>
      </c>
    </row>
    <row r="109" spans="12:50" ht="13.5" customHeight="1" x14ac:dyDescent="0.25">
      <c r="L109" s="159"/>
      <c r="M109" s="28" t="s">
        <v>306</v>
      </c>
      <c r="N109" s="83">
        <v>1.6418185403780783</v>
      </c>
      <c r="O109" s="83">
        <v>1.6417165674991236</v>
      </c>
      <c r="P109" s="83">
        <v>1.4868970247679449</v>
      </c>
      <c r="R109" s="159"/>
      <c r="S109" s="28" t="s">
        <v>304</v>
      </c>
      <c r="T109" s="83">
        <f t="shared" si="39"/>
        <v>1.8267815061208317</v>
      </c>
      <c r="U109" s="83">
        <f t="shared" si="40"/>
        <v>1.8095518867924527</v>
      </c>
      <c r="V109" s="83">
        <f t="shared" si="41"/>
        <v>1.7180926716071561</v>
      </c>
      <c r="W109" s="83">
        <f t="shared" si="42"/>
        <v>1.5884053882502289</v>
      </c>
      <c r="X109" s="83">
        <f t="shared" si="43"/>
        <v>1.50129796651912</v>
      </c>
      <c r="Y109" s="83">
        <f t="shared" si="44"/>
        <v>1.5325189263592569</v>
      </c>
      <c r="Z109" s="83">
        <f t="shared" si="45"/>
        <v>1.3867500155115717</v>
      </c>
      <c r="AA109" s="83">
        <f t="shared" si="46"/>
        <v>1.409495417582904</v>
      </c>
      <c r="AB109" s="83"/>
      <c r="AD109" s="159"/>
      <c r="AE109" s="28" t="s">
        <v>304</v>
      </c>
      <c r="AF109" s="83">
        <v>11639.157240642749</v>
      </c>
      <c r="AG109" s="83">
        <v>12025.639571161155</v>
      </c>
      <c r="AH109" s="83">
        <v>12389.117904821082</v>
      </c>
      <c r="AI109" s="83">
        <v>12844.896896126103</v>
      </c>
      <c r="AJ109" s="83">
        <v>13255.425120325397</v>
      </c>
      <c r="AK109" s="83">
        <v>13863.66199137804</v>
      </c>
      <c r="AL109" s="83">
        <v>14265.577666497755</v>
      </c>
      <c r="AM109" s="83">
        <v>15009.425331658704</v>
      </c>
      <c r="AN109" s="83"/>
      <c r="AO109" s="83"/>
      <c r="AP109" s="83">
        <v>21262.197194038545</v>
      </c>
      <c r="AQ109" s="83">
        <v>21761.01877588065</v>
      </c>
      <c r="AR109" s="83">
        <v>21285.652679950104</v>
      </c>
      <c r="AS109" s="83">
        <v>20402.903441325343</v>
      </c>
      <c r="AT109" s="83">
        <v>19900.34277849098</v>
      </c>
      <c r="AU109" s="83">
        <v>21246.324390434311</v>
      </c>
      <c r="AV109" s="83">
        <v>19782.790050297292</v>
      </c>
      <c r="AW109" s="83">
        <v>21155.716225525703</v>
      </c>
      <c r="AX109" s="83"/>
    </row>
    <row r="110" spans="12:50" ht="13.5" customHeight="1" x14ac:dyDescent="0.25">
      <c r="L110" s="159"/>
      <c r="M110" s="28" t="s">
        <v>316</v>
      </c>
      <c r="N110" s="83">
        <v>1.3573104392817652</v>
      </c>
      <c r="O110" s="83">
        <v>1.3674484639198654</v>
      </c>
      <c r="P110" s="83">
        <v>1.485719910218144</v>
      </c>
      <c r="R110" s="159"/>
      <c r="S110" s="28" t="s">
        <v>298</v>
      </c>
      <c r="T110" s="83">
        <f t="shared" si="39"/>
        <v>1.408965288525315</v>
      </c>
      <c r="U110" s="83">
        <f t="shared" si="40"/>
        <v>1.3703693868337892</v>
      </c>
      <c r="V110" s="83">
        <f t="shared" si="41"/>
        <v>1.5297824202313239</v>
      </c>
      <c r="W110" s="83">
        <f t="shared" si="42"/>
        <v>1.5875167905435656</v>
      </c>
      <c r="X110" s="83">
        <f t="shared" si="43"/>
        <v>1.6992521982085627</v>
      </c>
      <c r="Y110" s="83">
        <f t="shared" si="44"/>
        <v>1.6535720333112693</v>
      </c>
      <c r="Z110" s="83">
        <f t="shared" si="45"/>
        <v>1.9472707473811748</v>
      </c>
      <c r="AA110" s="83">
        <f t="shared" si="46"/>
        <v>2.2751478410745598</v>
      </c>
      <c r="AB110" s="83">
        <f>AX110/AN110</f>
        <v>2.2575879533887284</v>
      </c>
      <c r="AD110" s="159"/>
      <c r="AE110" s="28" t="s">
        <v>298</v>
      </c>
      <c r="AF110" s="83">
        <v>7653.5511682114502</v>
      </c>
      <c r="AG110" s="83">
        <v>7968.7741372998389</v>
      </c>
      <c r="AH110" s="83">
        <v>9705.5280445083827</v>
      </c>
      <c r="AI110" s="83">
        <v>11232.801752667125</v>
      </c>
      <c r="AJ110" s="83">
        <v>12233.150641966473</v>
      </c>
      <c r="AK110" s="83">
        <v>13186.387145490124</v>
      </c>
      <c r="AL110" s="83">
        <v>13503.561198981864</v>
      </c>
      <c r="AM110" s="83">
        <v>11678.495202068403</v>
      </c>
      <c r="AN110" s="83">
        <v>14114.276825305828</v>
      </c>
      <c r="AO110" s="83"/>
      <c r="AP110" s="83">
        <v>10783.587929962308</v>
      </c>
      <c r="AQ110" s="83">
        <v>10920.164128348537</v>
      </c>
      <c r="AR110" s="83">
        <v>14847.346181551022</v>
      </c>
      <c r="AS110" s="83">
        <v>17832.261387206254</v>
      </c>
      <c r="AT110" s="83">
        <v>20787.208119378018</v>
      </c>
      <c r="AU110" s="83">
        <v>21804.641004197689</v>
      </c>
      <c r="AV110" s="83">
        <v>26295.089708248848</v>
      </c>
      <c r="AW110" s="83">
        <v>26570.30314598553</v>
      </c>
      <c r="AX110" s="83">
        <v>31864.221331604145</v>
      </c>
    </row>
    <row r="111" spans="12:50" ht="13.5" customHeight="1" x14ac:dyDescent="0.25">
      <c r="L111" s="159"/>
      <c r="M111" s="28" t="s">
        <v>288</v>
      </c>
      <c r="N111" s="83">
        <v>1.5961851971844543</v>
      </c>
      <c r="O111" s="83">
        <v>1.4670829870516013</v>
      </c>
      <c r="P111" s="83">
        <v>1.4806866098085045</v>
      </c>
      <c r="R111" s="159"/>
      <c r="S111" s="28" t="s">
        <v>288</v>
      </c>
      <c r="T111" s="83">
        <f t="shared" si="39"/>
        <v>1.6544735541275333</v>
      </c>
      <c r="U111" s="83">
        <f t="shared" si="40"/>
        <v>1.5625523207143521</v>
      </c>
      <c r="V111" s="83">
        <f t="shared" si="41"/>
        <v>1.573096768353399</v>
      </c>
      <c r="W111" s="83">
        <f t="shared" si="42"/>
        <v>1.4810810810810808</v>
      </c>
      <c r="X111" s="83">
        <f t="shared" si="43"/>
        <v>1.456457480673033</v>
      </c>
      <c r="Y111" s="83">
        <f t="shared" si="44"/>
        <v>1.463819059792643</v>
      </c>
      <c r="Z111" s="83">
        <f t="shared" si="45"/>
        <v>1.4055115397864277</v>
      </c>
      <c r="AA111" s="83">
        <f t="shared" si="46"/>
        <v>1.4656488549618321</v>
      </c>
      <c r="AB111" s="83">
        <f>AX111/AN111</f>
        <v>1.5758870918147716</v>
      </c>
      <c r="AD111" s="159"/>
      <c r="AE111" s="28" t="s">
        <v>288</v>
      </c>
      <c r="AF111" s="83">
        <v>11419.442970522821</v>
      </c>
      <c r="AG111" s="83">
        <v>11940.911867607041</v>
      </c>
      <c r="AH111" s="83">
        <v>11662.857173021395</v>
      </c>
      <c r="AI111" s="83">
        <v>12690.823086137874</v>
      </c>
      <c r="AJ111" s="83">
        <v>13753.277009595189</v>
      </c>
      <c r="AK111" s="83">
        <v>15115.929583512238</v>
      </c>
      <c r="AL111" s="83">
        <v>16222.589802624227</v>
      </c>
      <c r="AM111" s="83">
        <v>16904.16597141109</v>
      </c>
      <c r="AN111" s="83">
        <v>18065.569763695548</v>
      </c>
      <c r="AO111" s="83"/>
      <c r="AP111" s="83">
        <v>18893.166397597568</v>
      </c>
      <c r="AQ111" s="83">
        <v>18658.299550174932</v>
      </c>
      <c r="AR111" s="83">
        <v>18346.802928647216</v>
      </c>
      <c r="AS111" s="83">
        <v>18796.137976225822</v>
      </c>
      <c r="AT111" s="83">
        <v>20031.063184393355</v>
      </c>
      <c r="AU111" s="83">
        <v>22126.985830828682</v>
      </c>
      <c r="AV111" s="83">
        <v>22801.037172809978</v>
      </c>
      <c r="AW111" s="83">
        <v>24775.571500083428</v>
      </c>
      <c r="AX111" s="83">
        <v>28469.298196887048</v>
      </c>
    </row>
    <row r="112" spans="12:50" x14ac:dyDescent="0.25">
      <c r="L112" s="159"/>
      <c r="M112" s="28" t="s">
        <v>286</v>
      </c>
      <c r="N112" s="83">
        <v>1.5843138499633167</v>
      </c>
      <c r="O112" s="83">
        <v>1.5135613123250264</v>
      </c>
      <c r="P112" s="83">
        <v>1.4074270272044072</v>
      </c>
      <c r="R112" s="159"/>
      <c r="S112" s="28" t="s">
        <v>306</v>
      </c>
      <c r="T112" s="83">
        <f t="shared" si="39"/>
        <v>1.6371886659271955</v>
      </c>
      <c r="U112" s="83">
        <f t="shared" si="40"/>
        <v>1.6604050484297035</v>
      </c>
      <c r="V112" s="83">
        <f t="shared" si="41"/>
        <v>1.6280310832319074</v>
      </c>
      <c r="W112" s="83">
        <f t="shared" si="42"/>
        <v>1.6493829352747935</v>
      </c>
      <c r="X112" s="83">
        <f t="shared" si="43"/>
        <v>1.6527315123251165</v>
      </c>
      <c r="Y112" s="83">
        <f t="shared" si="44"/>
        <v>1.6231951560316722</v>
      </c>
      <c r="Z112" s="83">
        <f t="shared" si="45"/>
        <v>1.4897944145604598</v>
      </c>
      <c r="AA112" s="83">
        <f t="shared" si="46"/>
        <v>1.5282247251273799</v>
      </c>
      <c r="AB112" s="83">
        <f>AX112/AN112</f>
        <v>1.4438733939204011</v>
      </c>
      <c r="AD112" s="159"/>
      <c r="AE112" s="28" t="s">
        <v>306</v>
      </c>
      <c r="AF112" s="83">
        <v>17739.973525097492</v>
      </c>
      <c r="AG112" s="83">
        <v>18244.618185712756</v>
      </c>
      <c r="AH112" s="83">
        <v>18805.570716763206</v>
      </c>
      <c r="AI112" s="83">
        <v>19491.892078985169</v>
      </c>
      <c r="AJ112" s="83">
        <v>20354.61233345764</v>
      </c>
      <c r="AK112" s="83">
        <v>21481.814998249036</v>
      </c>
      <c r="AL112" s="83">
        <v>22555.55370884372</v>
      </c>
      <c r="AM112" s="83">
        <v>24267.469291466688</v>
      </c>
      <c r="AN112" s="83">
        <v>25722.669160204427</v>
      </c>
      <c r="AO112" s="83"/>
      <c r="AP112" s="83">
        <v>29043.683589138131</v>
      </c>
      <c r="AQ112" s="83">
        <v>30293.456142229836</v>
      </c>
      <c r="AR112" s="83">
        <v>30616.053664806241</v>
      </c>
      <c r="AS112" s="83">
        <v>32149.594171296056</v>
      </c>
      <c r="AT112" s="83">
        <v>33640.709224666913</v>
      </c>
      <c r="AU112" s="83">
        <v>34869.178047926362</v>
      </c>
      <c r="AV112" s="83">
        <v>33603.137932753838</v>
      </c>
      <c r="AW112" s="83">
        <v>37086.146587488816</v>
      </c>
      <c r="AX112" s="83">
        <v>37140.277621036003</v>
      </c>
    </row>
    <row r="113" spans="12:50" x14ac:dyDescent="0.25">
      <c r="L113" s="159"/>
      <c r="M113" s="28" t="s">
        <v>304</v>
      </c>
      <c r="N113" s="83">
        <v>1.7841638846347088</v>
      </c>
      <c r="O113" s="83">
        <v>1.5403214556409377</v>
      </c>
      <c r="P113" s="83">
        <v>1.3980764614986483</v>
      </c>
      <c r="R113" s="159"/>
      <c r="S113" s="28" t="s">
        <v>313</v>
      </c>
      <c r="T113" s="83">
        <f t="shared" si="39"/>
        <v>1.7695986088972611</v>
      </c>
      <c r="U113" s="83">
        <f t="shared" si="40"/>
        <v>1.8214972576394328</v>
      </c>
      <c r="V113" s="83">
        <f t="shared" si="41"/>
        <v>1.89542529624811</v>
      </c>
      <c r="W113" s="83">
        <f t="shared" si="42"/>
        <v>1.8533230449223337</v>
      </c>
      <c r="X113" s="83">
        <f t="shared" si="43"/>
        <v>1.8623485736615868</v>
      </c>
      <c r="Y113" s="83">
        <f t="shared" si="44"/>
        <v>1.764707682889501</v>
      </c>
      <c r="Z113" s="83">
        <f t="shared" si="45"/>
        <v>1.6720076603894034</v>
      </c>
      <c r="AA113" s="83">
        <f t="shared" si="46"/>
        <v>1.877153417277454</v>
      </c>
      <c r="AB113" s="83"/>
      <c r="AD113" s="159"/>
      <c r="AE113" s="28" t="s">
        <v>313</v>
      </c>
      <c r="AF113" s="83">
        <v>17230.488051514192</v>
      </c>
      <c r="AG113" s="83">
        <v>17057.400906026345</v>
      </c>
      <c r="AH113" s="83">
        <v>16346.874010257967</v>
      </c>
      <c r="AI113" s="83">
        <v>17280.402017042128</v>
      </c>
      <c r="AJ113" s="83">
        <v>17666.37882381774</v>
      </c>
      <c r="AK113" s="83">
        <v>18600.663064958844</v>
      </c>
      <c r="AL113" s="83">
        <v>18364.369489003944</v>
      </c>
      <c r="AM113" s="83">
        <v>18967.781032218969</v>
      </c>
      <c r="AN113" s="83"/>
      <c r="AO113" s="83"/>
      <c r="AP113" s="83">
        <v>30491.047686580394</v>
      </c>
      <c r="AQ113" s="83">
        <v>31070.008972783366</v>
      </c>
      <c r="AR113" s="83">
        <v>30984.278513623736</v>
      </c>
      <c r="AS113" s="83">
        <v>32026.167283706553</v>
      </c>
      <c r="AT113" s="83">
        <v>32900.955404302229</v>
      </c>
      <c r="AU113" s="83">
        <v>32824.733017571845</v>
      </c>
      <c r="AV113" s="83">
        <v>30705.366463836028</v>
      </c>
      <c r="AW113" s="83">
        <v>35605.434982800311</v>
      </c>
      <c r="AX113" s="83"/>
    </row>
    <row r="114" spans="12:50" x14ac:dyDescent="0.25">
      <c r="L114" s="159"/>
      <c r="M114" s="28" t="s">
        <v>315</v>
      </c>
      <c r="N114" s="83">
        <v>1.2366693755554701</v>
      </c>
      <c r="O114" s="83">
        <v>1.2174479798046922</v>
      </c>
      <c r="P114" s="83">
        <v>1.3315971399942241</v>
      </c>
      <c r="R114" s="159"/>
      <c r="S114" s="28" t="s">
        <v>308</v>
      </c>
      <c r="T114" s="83">
        <f t="shared" si="39"/>
        <v>1.424862486248625</v>
      </c>
      <c r="U114" s="83">
        <f t="shared" si="40"/>
        <v>1.4972944329518703</v>
      </c>
      <c r="V114" s="83">
        <f t="shared" si="41"/>
        <v>1.5043813771734198</v>
      </c>
      <c r="W114" s="83">
        <f t="shared" si="42"/>
        <v>1.4744310628366604</v>
      </c>
      <c r="X114" s="83">
        <f t="shared" si="43"/>
        <v>1.4325046562474695</v>
      </c>
      <c r="Y114" s="83">
        <f t="shared" si="44"/>
        <v>1.429816285746168</v>
      </c>
      <c r="Z114" s="83">
        <f t="shared" si="45"/>
        <v>1.4642239819913978</v>
      </c>
      <c r="AA114" s="83">
        <f t="shared" si="46"/>
        <v>1.5099362927381144</v>
      </c>
      <c r="AB114" s="83"/>
      <c r="AD114" s="159"/>
      <c r="AE114" s="28" t="s">
        <v>308</v>
      </c>
      <c r="AF114" s="83">
        <v>31433.709108513729</v>
      </c>
      <c r="AG114" s="83">
        <v>30635.015281450287</v>
      </c>
      <c r="AH114" s="83">
        <v>30411.192403954072</v>
      </c>
      <c r="AI114" s="83">
        <v>30288.3611613188</v>
      </c>
      <c r="AJ114" s="83">
        <v>28867.979662205598</v>
      </c>
      <c r="AK114" s="83">
        <v>28654.521988611094</v>
      </c>
      <c r="AL114" s="83">
        <v>30164.908451558142</v>
      </c>
      <c r="AM114" s="83">
        <v>31128.79666995745</v>
      </c>
      <c r="AN114" s="83"/>
      <c r="AO114" s="83"/>
      <c r="AP114" s="83">
        <v>44788.712912372925</v>
      </c>
      <c r="AQ114" s="83">
        <v>45869.63783431099</v>
      </c>
      <c r="AR114" s="83">
        <v>45750.031510146269</v>
      </c>
      <c r="AS114" s="83">
        <v>44658.100538663901</v>
      </c>
      <c r="AT114" s="83">
        <v>41353.515282566768</v>
      </c>
      <c r="AU114" s="83">
        <v>40970.702199587817</v>
      </c>
      <c r="AV114" s="83">
        <v>44168.182369346432</v>
      </c>
      <c r="AW114" s="83">
        <v>47002.499841234108</v>
      </c>
      <c r="AX114" s="83"/>
    </row>
  </sheetData>
  <sortState xmlns:xlrd2="http://schemas.microsoft.com/office/spreadsheetml/2017/richdata2" ref="M89:P114">
    <sortCondition descending="1" ref="P86:P111"/>
  </sortState>
  <mergeCells count="24">
    <mergeCell ref="AD89:AD114"/>
    <mergeCell ref="L89:L114"/>
    <mergeCell ref="L62:L87"/>
    <mergeCell ref="L36:L60"/>
    <mergeCell ref="L8:L34"/>
    <mergeCell ref="R8:R34"/>
    <mergeCell ref="R36:R60"/>
    <mergeCell ref="R62:R87"/>
    <mergeCell ref="R89:R114"/>
    <mergeCell ref="AP6:AX6"/>
    <mergeCell ref="AF6:AN6"/>
    <mergeCell ref="B80:J81"/>
    <mergeCell ref="C2:J3"/>
    <mergeCell ref="B2:B3"/>
    <mergeCell ref="B77:J79"/>
    <mergeCell ref="B5:J5"/>
    <mergeCell ref="B23:J23"/>
    <mergeCell ref="B41:J41"/>
    <mergeCell ref="B59:J59"/>
    <mergeCell ref="AD62:AD87"/>
    <mergeCell ref="T6:AB6"/>
    <mergeCell ref="N6:P6"/>
    <mergeCell ref="AD8:AD34"/>
    <mergeCell ref="AD36:AD60"/>
  </mergeCells>
  <hyperlinks>
    <hyperlink ref="A1" location="Obsah!A1" display="Obsah" xr:uid="{00000000-0004-0000-1900-000000000000}"/>
  </hyperlinks>
  <pageMargins left="0.7" right="0.7" top="0.75" bottom="0.75" header="0.3" footer="0.3"/>
  <ignoredErrors>
    <ignoredError sqref="AP7:AX7 T7:AB7 AF7:AN7" numberStoredAsText="1"/>
  </ignoredError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62"/>
  <sheetViews>
    <sheetView zoomScale="70" zoomScaleNormal="70" workbookViewId="0"/>
  </sheetViews>
  <sheetFormatPr defaultRowHeight="13.5" x14ac:dyDescent="0.25"/>
  <cols>
    <col min="1" max="11" width="8.6640625" style="8"/>
    <col min="12" max="12" width="8.6640625" style="18"/>
    <col min="13" max="13" width="23.25" style="18" customWidth="1"/>
    <col min="14" max="19" width="16" style="18" bestFit="1" customWidth="1"/>
    <col min="20" max="26" width="17.58203125" style="18" bestFit="1" customWidth="1"/>
    <col min="27" max="16384" width="8.6640625" style="8"/>
  </cols>
  <sheetData>
    <row r="1" spans="1:26" x14ac:dyDescent="0.25">
      <c r="A1" s="10" t="s">
        <v>86</v>
      </c>
    </row>
    <row r="2" spans="1:26" ht="14" customHeight="1" x14ac:dyDescent="0.25">
      <c r="B2" s="156" t="s">
        <v>70</v>
      </c>
      <c r="C2" s="155" t="s">
        <v>23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  <c r="Q2" s="20"/>
    </row>
    <row r="3" spans="1:2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8" spans="1:26" x14ac:dyDescent="0.25">
      <c r="N8" s="70" t="s">
        <v>346</v>
      </c>
      <c r="O8" s="70" t="s">
        <v>347</v>
      </c>
      <c r="P8" s="70" t="s">
        <v>348</v>
      </c>
      <c r="Q8" s="70" t="s">
        <v>349</v>
      </c>
      <c r="R8" s="70" t="s">
        <v>350</v>
      </c>
      <c r="S8" s="70" t="s">
        <v>290</v>
      </c>
      <c r="T8" s="70" t="s">
        <v>291</v>
      </c>
      <c r="U8" s="70" t="s">
        <v>292</v>
      </c>
      <c r="V8" s="70" t="s">
        <v>293</v>
      </c>
      <c r="W8" s="70" t="s">
        <v>294</v>
      </c>
      <c r="X8" s="70" t="s">
        <v>295</v>
      </c>
      <c r="Y8" s="70" t="s">
        <v>296</v>
      </c>
      <c r="Z8" s="70" t="s">
        <v>297</v>
      </c>
    </row>
    <row r="9" spans="1:26" x14ac:dyDescent="0.25">
      <c r="L9" s="171" t="s">
        <v>487</v>
      </c>
      <c r="M9" s="71" t="s">
        <v>364</v>
      </c>
      <c r="N9" s="35">
        <f t="shared" ref="N9:Z9" si="0">N55-N46</f>
        <v>-199186844.68582636</v>
      </c>
      <c r="O9" s="35">
        <f t="shared" si="0"/>
        <v>-172196839.0804598</v>
      </c>
      <c r="P9" s="35">
        <f t="shared" si="0"/>
        <v>-123462795.76587796</v>
      </c>
      <c r="Q9" s="35">
        <f t="shared" si="0"/>
        <v>-193194036.59363002</v>
      </c>
      <c r="R9" s="35">
        <f t="shared" si="0"/>
        <v>-218937019.19458038</v>
      </c>
      <c r="S9" s="35">
        <f t="shared" si="0"/>
        <v>-216361982.87516901</v>
      </c>
      <c r="T9" s="35">
        <f t="shared" si="0"/>
        <v>-248849923.20896199</v>
      </c>
      <c r="U9" s="35">
        <f t="shared" si="0"/>
        <v>-266894954.41267592</v>
      </c>
      <c r="V9" s="35">
        <f t="shared" si="0"/>
        <v>-305929153.25994915</v>
      </c>
      <c r="W9" s="35">
        <f t="shared" si="0"/>
        <v>-302463188.92362666</v>
      </c>
      <c r="X9" s="35">
        <f t="shared" si="0"/>
        <v>-276834538.60970056</v>
      </c>
      <c r="Y9" s="35">
        <f t="shared" si="0"/>
        <v>-196455373.29838505</v>
      </c>
      <c r="Z9" s="35">
        <f t="shared" si="0"/>
        <v>-268245982.90598291</v>
      </c>
    </row>
    <row r="10" spans="1:26" x14ac:dyDescent="0.25">
      <c r="L10" s="171"/>
      <c r="M10" s="71" t="s">
        <v>365</v>
      </c>
      <c r="N10" s="35">
        <f t="shared" ref="N10:Z10" si="1">N56-N47</f>
        <v>38906992.532247126</v>
      </c>
      <c r="O10" s="35">
        <f t="shared" si="1"/>
        <v>96348419.540229917</v>
      </c>
      <c r="P10" s="35">
        <f t="shared" si="1"/>
        <v>146779265.25529265</v>
      </c>
      <c r="Q10" s="35">
        <f t="shared" si="1"/>
        <v>133039680.74693173</v>
      </c>
      <c r="R10" s="35">
        <f t="shared" si="1"/>
        <v>134604599.17199844</v>
      </c>
      <c r="S10" s="35">
        <f t="shared" si="1"/>
        <v>188866660.65795398</v>
      </c>
      <c r="T10" s="35">
        <f t="shared" si="1"/>
        <v>209117029.54196399</v>
      </c>
      <c r="U10" s="35">
        <f t="shared" si="1"/>
        <v>190938178.27741885</v>
      </c>
      <c r="V10" s="35">
        <f t="shared" si="1"/>
        <v>92855165.114309907</v>
      </c>
      <c r="W10" s="35">
        <f t="shared" si="1"/>
        <v>88685966.949531078</v>
      </c>
      <c r="X10" s="35">
        <f t="shared" si="1"/>
        <v>218265759.06146026</v>
      </c>
      <c r="Y10" s="35">
        <f t="shared" si="1"/>
        <v>260275987.14805096</v>
      </c>
      <c r="Z10" s="35">
        <f t="shared" si="1"/>
        <v>485350873.69420707</v>
      </c>
    </row>
    <row r="11" spans="1:26" x14ac:dyDescent="0.25">
      <c r="L11" s="171"/>
      <c r="M11" s="71" t="s">
        <v>366</v>
      </c>
      <c r="N11" s="35">
        <f t="shared" ref="N11:Z11" si="2">N57-N48</f>
        <v>-48412159.613788903</v>
      </c>
      <c r="O11" s="35">
        <f t="shared" si="2"/>
        <v>-11616379.310344815</v>
      </c>
      <c r="P11" s="35">
        <f t="shared" si="2"/>
        <v>-6676525.5292652547</v>
      </c>
      <c r="Q11" s="35">
        <f t="shared" si="2"/>
        <v>-10801897.447481334</v>
      </c>
      <c r="R11" s="35">
        <f t="shared" si="2"/>
        <v>-22771388.784343243</v>
      </c>
      <c r="S11" s="35">
        <f t="shared" si="2"/>
        <v>-20748643.533123016</v>
      </c>
      <c r="T11" s="35">
        <f t="shared" si="2"/>
        <v>-61941647.845333815</v>
      </c>
      <c r="U11" s="35">
        <f t="shared" si="2"/>
        <v>-97043498.273878038</v>
      </c>
      <c r="V11" s="35">
        <f t="shared" si="2"/>
        <v>-88200609.652836561</v>
      </c>
      <c r="W11" s="35">
        <f t="shared" si="2"/>
        <v>-114428039.30326039</v>
      </c>
      <c r="X11" s="35">
        <f t="shared" si="2"/>
        <v>-150007327.96357903</v>
      </c>
      <c r="Y11" s="35">
        <f t="shared" si="2"/>
        <v>-169706417.51923561</v>
      </c>
      <c r="Z11" s="35">
        <f t="shared" si="2"/>
        <v>-396649059.8290599</v>
      </c>
    </row>
    <row r="12" spans="1:26" x14ac:dyDescent="0.25">
      <c r="L12" s="171"/>
      <c r="M12" s="71" t="s">
        <v>367</v>
      </c>
      <c r="N12" s="35">
        <f t="shared" ref="N12:Z12" si="3">N58-N49</f>
        <v>-92396469.789545149</v>
      </c>
      <c r="O12" s="35">
        <f t="shared" si="3"/>
        <v>-110290948.27586207</v>
      </c>
      <c r="P12" s="35">
        <f t="shared" si="3"/>
        <v>-48062733.49937731</v>
      </c>
      <c r="Q12" s="35">
        <f t="shared" si="3"/>
        <v>-75686318.801295072</v>
      </c>
      <c r="R12" s="35">
        <f t="shared" si="3"/>
        <v>-89127557.395558894</v>
      </c>
      <c r="S12" s="35">
        <f t="shared" si="3"/>
        <v>-70900675.980171233</v>
      </c>
      <c r="T12" s="35">
        <f t="shared" si="3"/>
        <v>-87470349.625079036</v>
      </c>
      <c r="U12" s="35">
        <f t="shared" si="3"/>
        <v>-114468876.69292733</v>
      </c>
      <c r="V12" s="35">
        <f t="shared" si="3"/>
        <v>-119042133.78492802</v>
      </c>
      <c r="W12" s="35">
        <f t="shared" si="3"/>
        <v>-105268870.03126395</v>
      </c>
      <c r="X12" s="35">
        <f t="shared" si="3"/>
        <v>-3929005.4281211495</v>
      </c>
      <c r="Y12" s="35">
        <f t="shared" si="3"/>
        <v>-49640196.161325783</v>
      </c>
      <c r="Z12" s="35">
        <f t="shared" si="3"/>
        <v>-179014396.96106365</v>
      </c>
    </row>
    <row r="13" spans="1:26" x14ac:dyDescent="0.25">
      <c r="L13" s="171"/>
      <c r="M13" s="71" t="s">
        <v>368</v>
      </c>
      <c r="N13" s="35">
        <f t="shared" ref="N13:Z13" si="4">N59-N50</f>
        <v>-383697669.15591764</v>
      </c>
      <c r="O13" s="35">
        <f t="shared" si="4"/>
        <v>-399042385.05747128</v>
      </c>
      <c r="P13" s="35">
        <f t="shared" si="4"/>
        <v>-382952988.79202992</v>
      </c>
      <c r="Q13" s="35">
        <f t="shared" si="4"/>
        <v>-426749491.75513887</v>
      </c>
      <c r="R13" s="35">
        <f t="shared" si="4"/>
        <v>-464269792.99962366</v>
      </c>
      <c r="S13" s="35">
        <f t="shared" si="4"/>
        <v>-483573465.5250113</v>
      </c>
      <c r="T13" s="35">
        <f t="shared" si="4"/>
        <v>-541094814.34637284</v>
      </c>
      <c r="U13" s="35">
        <f t="shared" si="4"/>
        <v>-523384712.75559878</v>
      </c>
      <c r="V13" s="35">
        <f t="shared" si="4"/>
        <v>-550009669.77138019</v>
      </c>
      <c r="W13" s="35">
        <f t="shared" si="4"/>
        <v>-613626636.89146948</v>
      </c>
      <c r="X13" s="35">
        <f t="shared" si="4"/>
        <v>-653412151.98739266</v>
      </c>
      <c r="Y13" s="35">
        <f t="shared" si="4"/>
        <v>-679810915.7013613</v>
      </c>
      <c r="Z13" s="35">
        <f t="shared" si="4"/>
        <v>-785829135.80246925</v>
      </c>
    </row>
    <row r="14" spans="1:26" x14ac:dyDescent="0.25">
      <c r="L14" s="171"/>
      <c r="M14" s="71" t="s">
        <v>369</v>
      </c>
      <c r="N14" s="35">
        <f t="shared" ref="N14:Z14" si="5">N60-N51</f>
        <v>-251235573.65919891</v>
      </c>
      <c r="O14" s="35">
        <f t="shared" si="5"/>
        <v>-309655890.80459774</v>
      </c>
      <c r="P14" s="35">
        <f t="shared" si="5"/>
        <v>-286587795.76587796</v>
      </c>
      <c r="Q14" s="35">
        <f t="shared" si="5"/>
        <v>-325888863.7903772</v>
      </c>
      <c r="R14" s="35">
        <f t="shared" si="5"/>
        <v>-305726608.95747083</v>
      </c>
      <c r="S14" s="35">
        <f t="shared" si="5"/>
        <v>-303093393.42045963</v>
      </c>
      <c r="T14" s="35">
        <f t="shared" si="5"/>
        <v>-391715755.71415663</v>
      </c>
      <c r="U14" s="35">
        <f t="shared" si="5"/>
        <v>-478664689.74063909</v>
      </c>
      <c r="V14" s="35">
        <f t="shared" si="5"/>
        <v>-477470491.10922939</v>
      </c>
      <c r="W14" s="35">
        <f t="shared" si="5"/>
        <v>-517951326.48503792</v>
      </c>
      <c r="X14" s="35">
        <f t="shared" si="5"/>
        <v>-563436972.50919271</v>
      </c>
      <c r="Y14" s="35">
        <f t="shared" si="5"/>
        <v>-536622093.51483887</v>
      </c>
      <c r="Z14" s="35">
        <f t="shared" si="5"/>
        <v>-677612962.96296299</v>
      </c>
    </row>
    <row r="15" spans="1:26" x14ac:dyDescent="0.25">
      <c r="L15" s="171"/>
      <c r="M15" s="71" t="s">
        <v>370</v>
      </c>
      <c r="N15" s="35">
        <f t="shared" ref="N15:Z15" si="6">N61-N52</f>
        <v>102756279.70128989</v>
      </c>
      <c r="O15" s="35">
        <f t="shared" si="6"/>
        <v>176965517.24137938</v>
      </c>
      <c r="P15" s="35">
        <f t="shared" si="6"/>
        <v>306848536.73723531</v>
      </c>
      <c r="Q15" s="35">
        <f t="shared" si="6"/>
        <v>247354114.90098643</v>
      </c>
      <c r="R15" s="35">
        <f t="shared" si="6"/>
        <v>10961633.421151757</v>
      </c>
      <c r="S15" s="35">
        <f t="shared" si="6"/>
        <v>-56116701.216764212</v>
      </c>
      <c r="T15" s="35">
        <f t="shared" si="6"/>
        <v>5178932.1528593302</v>
      </c>
      <c r="U15" s="35">
        <f t="shared" si="6"/>
        <v>64378578.383641601</v>
      </c>
      <c r="V15" s="35">
        <f t="shared" si="6"/>
        <v>22216850.127010942</v>
      </c>
      <c r="W15" s="35">
        <f t="shared" si="6"/>
        <v>39243617.686467171</v>
      </c>
      <c r="X15" s="35">
        <f t="shared" si="6"/>
        <v>95546629.311854362</v>
      </c>
      <c r="Y15" s="35">
        <f t="shared" si="6"/>
        <v>77721501.648769617</v>
      </c>
      <c r="Z15" s="35">
        <f t="shared" si="6"/>
        <v>95463637.226970673</v>
      </c>
    </row>
    <row r="16" spans="1:26" x14ac:dyDescent="0.25">
      <c r="L16" s="171"/>
      <c r="M16" s="71" t="s">
        <v>371</v>
      </c>
      <c r="N16" s="35">
        <f t="shared" ref="N16:Z16" si="7">N62-N53</f>
        <v>38319378.441578031</v>
      </c>
      <c r="O16" s="35">
        <f t="shared" si="7"/>
        <v>83440373.563218385</v>
      </c>
      <c r="P16" s="35">
        <f t="shared" si="7"/>
        <v>262401930.26151931</v>
      </c>
      <c r="Q16" s="35">
        <f t="shared" si="7"/>
        <v>212718921.76793912</v>
      </c>
      <c r="R16" s="35">
        <f t="shared" si="7"/>
        <v>129256334.21151674</v>
      </c>
      <c r="S16" s="35">
        <f t="shared" si="7"/>
        <v>120719774.67327628</v>
      </c>
      <c r="T16" s="35">
        <f t="shared" si="7"/>
        <v>97009811.184388846</v>
      </c>
      <c r="U16" s="35">
        <f t="shared" si="7"/>
        <v>129204983.62397097</v>
      </c>
      <c r="V16" s="35">
        <f t="shared" si="7"/>
        <v>91685918.712955117</v>
      </c>
      <c r="W16" s="35">
        <f t="shared" si="7"/>
        <v>110860652.07682</v>
      </c>
      <c r="X16" s="35">
        <f t="shared" si="7"/>
        <v>106488250.74417788</v>
      </c>
      <c r="Y16" s="35">
        <f t="shared" si="7"/>
        <v>135145844.25467151</v>
      </c>
      <c r="Z16" s="35">
        <f t="shared" si="7"/>
        <v>181389696.10636279</v>
      </c>
    </row>
    <row r="17" spans="2:26" x14ac:dyDescent="0.25">
      <c r="L17" s="171"/>
      <c r="M17" s="71" t="s">
        <v>561</v>
      </c>
      <c r="N17" s="35">
        <f>SUM(N9:N16)</f>
        <v>-794946066.22916186</v>
      </c>
      <c r="O17" s="35">
        <f t="shared" ref="O17:Z17" si="8">SUM(O9:O16)</f>
        <v>-646048132.18390799</v>
      </c>
      <c r="P17" s="35">
        <f t="shared" si="8"/>
        <v>-131713107.09838116</v>
      </c>
      <c r="Q17" s="35">
        <f t="shared" si="8"/>
        <v>-439207890.97206521</v>
      </c>
      <c r="R17" s="35">
        <f t="shared" si="8"/>
        <v>-826009800.52691007</v>
      </c>
      <c r="S17" s="35">
        <f t="shared" si="8"/>
        <v>-841208427.21946812</v>
      </c>
      <c r="T17" s="35">
        <f t="shared" si="8"/>
        <v>-1019766717.8606923</v>
      </c>
      <c r="U17" s="35">
        <f t="shared" si="8"/>
        <v>-1095934991.5906878</v>
      </c>
      <c r="V17" s="35">
        <f t="shared" si="8"/>
        <v>-1333894123.6240473</v>
      </c>
      <c r="W17" s="35">
        <f t="shared" si="8"/>
        <v>-1414947824.9218402</v>
      </c>
      <c r="X17" s="35">
        <f t="shared" si="8"/>
        <v>-1227319357.3804936</v>
      </c>
      <c r="Y17" s="35">
        <f t="shared" si="8"/>
        <v>-1159091663.1436546</v>
      </c>
      <c r="Z17" s="35">
        <f t="shared" si="8"/>
        <v>-1545147331.4339981</v>
      </c>
    </row>
    <row r="18" spans="2:26" x14ac:dyDescent="0.25"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2:26" x14ac:dyDescent="0.25"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2:26" x14ac:dyDescent="0.25"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2:26" x14ac:dyDescent="0.25">
      <c r="B21" s="157" t="s">
        <v>263</v>
      </c>
      <c r="C21" s="157"/>
      <c r="D21" s="157"/>
      <c r="E21" s="157"/>
      <c r="F21" s="157"/>
      <c r="G21" s="157"/>
      <c r="H21" s="157"/>
      <c r="I21" s="157"/>
      <c r="J21" s="157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2:26" x14ac:dyDescent="0.25">
      <c r="B22" s="163" t="s">
        <v>264</v>
      </c>
      <c r="C22" s="163"/>
      <c r="D22" s="163"/>
      <c r="E22" s="163"/>
      <c r="F22" s="163"/>
      <c r="G22" s="163"/>
      <c r="H22" s="163"/>
      <c r="I22" s="163"/>
      <c r="J22" s="16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2:26" x14ac:dyDescent="0.25"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2:26" x14ac:dyDescent="0.25"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2:26" x14ac:dyDescent="0.25">
      <c r="N25" s="70" t="s">
        <v>346</v>
      </c>
      <c r="O25" s="70" t="s">
        <v>347</v>
      </c>
      <c r="P25" s="70" t="s">
        <v>348</v>
      </c>
      <c r="Q25" s="70" t="s">
        <v>349</v>
      </c>
      <c r="R25" s="70" t="s">
        <v>350</v>
      </c>
      <c r="S25" s="70" t="s">
        <v>290</v>
      </c>
      <c r="T25" s="70" t="s">
        <v>291</v>
      </c>
      <c r="U25" s="70" t="s">
        <v>292</v>
      </c>
      <c r="V25" s="70" t="s">
        <v>293</v>
      </c>
      <c r="W25" s="70" t="s">
        <v>294</v>
      </c>
      <c r="X25" s="70" t="s">
        <v>295</v>
      </c>
      <c r="Y25" s="70" t="s">
        <v>296</v>
      </c>
      <c r="Z25" s="70" t="s">
        <v>297</v>
      </c>
    </row>
    <row r="26" spans="2:26" x14ac:dyDescent="0.25">
      <c r="L26" s="159" t="s">
        <v>488</v>
      </c>
      <c r="M26" s="28" t="s">
        <v>364</v>
      </c>
      <c r="N26" s="24">
        <v>355134000</v>
      </c>
      <c r="O26" s="24">
        <v>388724000</v>
      </c>
      <c r="P26" s="24">
        <v>325301000</v>
      </c>
      <c r="Q26" s="24">
        <v>391631000</v>
      </c>
      <c r="R26" s="24">
        <v>421701580</v>
      </c>
      <c r="S26" s="24">
        <v>354938530</v>
      </c>
      <c r="T26" s="24">
        <v>381747740</v>
      </c>
      <c r="U26" s="24">
        <v>406013200</v>
      </c>
      <c r="V26" s="24">
        <v>497776560</v>
      </c>
      <c r="W26" s="24">
        <v>466002210</v>
      </c>
      <c r="X26" s="24">
        <v>467476190</v>
      </c>
      <c r="Y26" s="24">
        <v>485685910</v>
      </c>
      <c r="Z26" s="24">
        <v>517239380</v>
      </c>
    </row>
    <row r="27" spans="2:26" x14ac:dyDescent="0.25">
      <c r="L27" s="159"/>
      <c r="M27" s="28" t="s">
        <v>365</v>
      </c>
      <c r="N27" s="24">
        <v>443244000</v>
      </c>
      <c r="O27" s="24">
        <v>553091000</v>
      </c>
      <c r="P27" s="24">
        <v>493381000</v>
      </c>
      <c r="Q27" s="24">
        <v>474420000</v>
      </c>
      <c r="R27" s="24">
        <v>470486370</v>
      </c>
      <c r="S27" s="24">
        <v>413096370</v>
      </c>
      <c r="T27" s="24">
        <v>416062700</v>
      </c>
      <c r="U27" s="24">
        <v>437837230</v>
      </c>
      <c r="V27" s="24">
        <v>503786110</v>
      </c>
      <c r="W27" s="24">
        <v>516344750</v>
      </c>
      <c r="X27" s="24">
        <v>532594660.00000006</v>
      </c>
      <c r="Y27" s="24">
        <v>614739220</v>
      </c>
      <c r="Z27" s="24">
        <v>841275430</v>
      </c>
    </row>
    <row r="28" spans="2:26" x14ac:dyDescent="0.25">
      <c r="L28" s="159"/>
      <c r="M28" s="28" t="s">
        <v>366</v>
      </c>
      <c r="N28" s="24">
        <v>401670000</v>
      </c>
      <c r="O28" s="24">
        <v>384097000</v>
      </c>
      <c r="P28" s="24">
        <v>345222000</v>
      </c>
      <c r="Q28" s="24">
        <v>421482000</v>
      </c>
      <c r="R28" s="24">
        <v>439674940</v>
      </c>
      <c r="S28" s="24">
        <v>338868450</v>
      </c>
      <c r="T28" s="24">
        <v>367052700</v>
      </c>
      <c r="U28" s="24">
        <v>437908850</v>
      </c>
      <c r="V28" s="24">
        <v>444638900</v>
      </c>
      <c r="W28" s="24">
        <v>443773050</v>
      </c>
      <c r="X28" s="24">
        <v>471862930</v>
      </c>
      <c r="Y28" s="24">
        <v>542860240</v>
      </c>
      <c r="Z28" s="24">
        <v>844576970</v>
      </c>
    </row>
    <row r="29" spans="2:26" x14ac:dyDescent="0.25">
      <c r="L29" s="159"/>
      <c r="M29" s="28" t="s">
        <v>367</v>
      </c>
      <c r="N29" s="24">
        <v>199991000</v>
      </c>
      <c r="O29" s="24">
        <v>321551000</v>
      </c>
      <c r="P29" s="24">
        <v>449473000</v>
      </c>
      <c r="Q29" s="24">
        <v>400944000</v>
      </c>
      <c r="R29" s="24">
        <v>313787720</v>
      </c>
      <c r="S29" s="24">
        <v>218459000</v>
      </c>
      <c r="T29" s="24">
        <v>209632680</v>
      </c>
      <c r="U29" s="24">
        <v>177040320</v>
      </c>
      <c r="V29" s="24">
        <v>184667400</v>
      </c>
      <c r="W29" s="24">
        <v>160301270</v>
      </c>
      <c r="X29" s="24">
        <v>164612410</v>
      </c>
      <c r="Y29" s="24">
        <v>224464600</v>
      </c>
      <c r="Z29" s="24">
        <v>389325770</v>
      </c>
    </row>
    <row r="30" spans="2:26" x14ac:dyDescent="0.25">
      <c r="L30" s="159"/>
      <c r="M30" s="28" t="s">
        <v>368</v>
      </c>
      <c r="N30" s="24">
        <v>703609000</v>
      </c>
      <c r="O30" s="24">
        <v>758902000</v>
      </c>
      <c r="P30" s="24">
        <v>701781000</v>
      </c>
      <c r="Q30" s="24">
        <v>775650000</v>
      </c>
      <c r="R30" s="24">
        <v>826709280</v>
      </c>
      <c r="S30" s="24">
        <v>724492330</v>
      </c>
      <c r="T30" s="24">
        <v>794830210</v>
      </c>
      <c r="U30" s="24">
        <v>806968640</v>
      </c>
      <c r="V30" s="24">
        <v>883221640</v>
      </c>
      <c r="W30" s="24">
        <v>919540350</v>
      </c>
      <c r="X30" s="24">
        <v>971906230</v>
      </c>
      <c r="Y30" s="24">
        <v>1044140780</v>
      </c>
      <c r="Z30" s="24">
        <v>1073636280</v>
      </c>
    </row>
    <row r="31" spans="2:26" x14ac:dyDescent="0.25">
      <c r="L31" s="159"/>
      <c r="M31" s="28" t="s">
        <v>369</v>
      </c>
      <c r="N31" s="24">
        <v>572189000</v>
      </c>
      <c r="O31" s="24">
        <v>677543000</v>
      </c>
      <c r="P31" s="24">
        <v>656226000</v>
      </c>
      <c r="Q31" s="24">
        <v>707377000</v>
      </c>
      <c r="R31" s="24">
        <v>680461400</v>
      </c>
      <c r="S31" s="24">
        <v>561948840</v>
      </c>
      <c r="T31" s="24">
        <v>658212200</v>
      </c>
      <c r="U31" s="24">
        <v>744220520</v>
      </c>
      <c r="V31" s="24">
        <v>833650250</v>
      </c>
      <c r="W31" s="24">
        <v>849600020</v>
      </c>
      <c r="X31" s="24">
        <v>869850450</v>
      </c>
      <c r="Y31" s="24">
        <v>871334740</v>
      </c>
      <c r="Z31" s="24">
        <v>1000165180</v>
      </c>
    </row>
    <row r="32" spans="2:26" x14ac:dyDescent="0.25">
      <c r="L32" s="159"/>
      <c r="M32" s="28" t="s">
        <v>370</v>
      </c>
      <c r="N32" s="24">
        <v>775018000</v>
      </c>
      <c r="O32" s="24">
        <v>1043845000</v>
      </c>
      <c r="P32" s="24">
        <v>1123560000</v>
      </c>
      <c r="Q32" s="24">
        <v>1107022000</v>
      </c>
      <c r="R32" s="24">
        <v>1090023440</v>
      </c>
      <c r="S32" s="24">
        <v>973209220</v>
      </c>
      <c r="T32" s="24">
        <v>1069275550</v>
      </c>
      <c r="U32" s="24">
        <v>1046451380</v>
      </c>
      <c r="V32" s="24">
        <v>1122470730</v>
      </c>
      <c r="W32" s="24">
        <v>1047914050</v>
      </c>
      <c r="X32" s="24">
        <v>1112532800</v>
      </c>
      <c r="Y32" s="24">
        <v>1366478320</v>
      </c>
      <c r="Z32" s="24">
        <v>1539295420</v>
      </c>
    </row>
    <row r="33" spans="12:26" x14ac:dyDescent="0.25">
      <c r="L33" s="159"/>
      <c r="M33" s="28" t="s">
        <v>371</v>
      </c>
      <c r="N33" s="24">
        <v>278782000</v>
      </c>
      <c r="O33" s="24">
        <v>300901000</v>
      </c>
      <c r="P33" s="24">
        <v>362898000</v>
      </c>
      <c r="Q33" s="24">
        <v>254231000</v>
      </c>
      <c r="R33" s="24">
        <v>170359160</v>
      </c>
      <c r="S33" s="24">
        <v>107254200</v>
      </c>
      <c r="T33" s="24">
        <v>112707740</v>
      </c>
      <c r="U33" s="24">
        <v>115903250</v>
      </c>
      <c r="V33" s="24">
        <v>117219800</v>
      </c>
      <c r="W33" s="24">
        <v>110464070</v>
      </c>
      <c r="X33" s="24">
        <v>111393480</v>
      </c>
      <c r="Y33" s="24">
        <v>131485780</v>
      </c>
      <c r="Z33" s="24">
        <v>148147380</v>
      </c>
    </row>
    <row r="34" spans="12:26" x14ac:dyDescent="0.25"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2:26" x14ac:dyDescent="0.25">
      <c r="L35" s="159" t="s">
        <v>489</v>
      </c>
      <c r="M35" s="28" t="s">
        <v>364</v>
      </c>
      <c r="N35" s="24">
        <v>91072000</v>
      </c>
      <c r="O35" s="24">
        <v>149026000</v>
      </c>
      <c r="P35" s="24">
        <v>166676000</v>
      </c>
      <c r="Q35" s="24">
        <v>135050000</v>
      </c>
      <c r="R35" s="24">
        <v>130843750</v>
      </c>
      <c r="S35" s="24">
        <v>114884910</v>
      </c>
      <c r="T35" s="24">
        <v>106295760</v>
      </c>
      <c r="U35" s="24">
        <v>104501970</v>
      </c>
      <c r="V35" s="24">
        <v>136474230</v>
      </c>
      <c r="W35" s="24">
        <v>127394670</v>
      </c>
      <c r="X35" s="24">
        <v>151275780</v>
      </c>
      <c r="Y35" s="24">
        <v>253338140</v>
      </c>
      <c r="Z35" s="24">
        <v>234776360</v>
      </c>
    </row>
    <row r="36" spans="12:26" x14ac:dyDescent="0.25">
      <c r="L36" s="159"/>
      <c r="M36" s="28" t="s">
        <v>365</v>
      </c>
      <c r="N36" s="24">
        <v>494823000</v>
      </c>
      <c r="O36" s="24">
        <v>687208000</v>
      </c>
      <c r="P36" s="24">
        <v>681963000</v>
      </c>
      <c r="Q36" s="24">
        <v>651110000</v>
      </c>
      <c r="R36" s="24">
        <v>649308580</v>
      </c>
      <c r="S36" s="24">
        <v>622643930</v>
      </c>
      <c r="T36" s="24">
        <v>647534340</v>
      </c>
      <c r="U36" s="24">
        <v>653540090</v>
      </c>
      <c r="V36" s="24">
        <v>613448060</v>
      </c>
      <c r="W36" s="24">
        <v>615628690</v>
      </c>
      <c r="X36" s="24">
        <v>781897810</v>
      </c>
      <c r="Y36" s="24">
        <v>922567630</v>
      </c>
      <c r="Z36" s="24">
        <v>1352349900</v>
      </c>
    </row>
    <row r="37" spans="12:26" x14ac:dyDescent="0.25">
      <c r="L37" s="159"/>
      <c r="M37" s="28" t="s">
        <v>366</v>
      </c>
      <c r="N37" s="24">
        <v>337490000</v>
      </c>
      <c r="O37" s="24">
        <v>367927000</v>
      </c>
      <c r="P37" s="24">
        <v>336644000</v>
      </c>
      <c r="Q37" s="24">
        <v>407136000</v>
      </c>
      <c r="R37" s="24">
        <v>409423150</v>
      </c>
      <c r="S37" s="24">
        <v>315847830</v>
      </c>
      <c r="T37" s="24">
        <v>298489490</v>
      </c>
      <c r="U37" s="24">
        <v>328278810</v>
      </c>
      <c r="V37" s="24">
        <v>340473980</v>
      </c>
      <c r="W37" s="24">
        <v>315670860</v>
      </c>
      <c r="X37" s="24">
        <v>300524560</v>
      </c>
      <c r="Y37" s="24">
        <v>342148460</v>
      </c>
      <c r="Z37" s="24">
        <v>426905510</v>
      </c>
    </row>
    <row r="38" spans="12:26" x14ac:dyDescent="0.25">
      <c r="L38" s="159"/>
      <c r="M38" s="28" t="s">
        <v>367</v>
      </c>
      <c r="N38" s="24">
        <v>77501000</v>
      </c>
      <c r="O38" s="24">
        <v>168026000</v>
      </c>
      <c r="P38" s="24">
        <v>387722000</v>
      </c>
      <c r="Q38" s="24">
        <v>300425000</v>
      </c>
      <c r="R38" s="24">
        <v>195381760</v>
      </c>
      <c r="S38" s="24">
        <v>139794700</v>
      </c>
      <c r="T38" s="24">
        <v>112811750</v>
      </c>
      <c r="U38" s="24">
        <v>47724830</v>
      </c>
      <c r="V38" s="24">
        <v>44078640</v>
      </c>
      <c r="W38" s="24">
        <v>42452770</v>
      </c>
      <c r="X38" s="24">
        <v>160124700</v>
      </c>
      <c r="Y38" s="24">
        <v>165755140</v>
      </c>
      <c r="Z38" s="24">
        <v>200823610</v>
      </c>
    </row>
    <row r="39" spans="12:26" x14ac:dyDescent="0.25">
      <c r="L39" s="159"/>
      <c r="M39" s="28" t="s">
        <v>368</v>
      </c>
      <c r="N39" s="24">
        <v>194941000</v>
      </c>
      <c r="O39" s="24">
        <v>203435000</v>
      </c>
      <c r="P39" s="24">
        <v>209763000</v>
      </c>
      <c r="Q39" s="24">
        <v>208884000</v>
      </c>
      <c r="R39" s="24">
        <v>209926860</v>
      </c>
      <c r="S39" s="24">
        <v>187967570</v>
      </c>
      <c r="T39" s="24">
        <v>195892360</v>
      </c>
      <c r="U39" s="24">
        <v>215700930</v>
      </c>
      <c r="V39" s="24">
        <v>233660220</v>
      </c>
      <c r="W39" s="24">
        <v>232585330</v>
      </c>
      <c r="X39" s="24">
        <v>225578870</v>
      </c>
      <c r="Y39" s="24">
        <v>240128410</v>
      </c>
      <c r="Z39" s="24">
        <v>246158200</v>
      </c>
    </row>
    <row r="40" spans="12:26" x14ac:dyDescent="0.25">
      <c r="L40" s="159"/>
      <c r="M40" s="28" t="s">
        <v>369</v>
      </c>
      <c r="N40" s="24">
        <v>239126000</v>
      </c>
      <c r="O40" s="24">
        <v>246502000</v>
      </c>
      <c r="P40" s="24">
        <v>288018000</v>
      </c>
      <c r="Q40" s="24">
        <v>274564000</v>
      </c>
      <c r="R40" s="24">
        <v>274303600</v>
      </c>
      <c r="S40" s="24">
        <v>225666720</v>
      </c>
      <c r="T40" s="24">
        <v>224622030</v>
      </c>
      <c r="U40" s="24">
        <v>203473020</v>
      </c>
      <c r="V40" s="24">
        <v>269757600</v>
      </c>
      <c r="W40" s="24">
        <v>269753510</v>
      </c>
      <c r="X40" s="24">
        <v>226292740</v>
      </c>
      <c r="Y40" s="24">
        <v>236671790</v>
      </c>
      <c r="Z40" s="24">
        <v>286638730</v>
      </c>
    </row>
    <row r="41" spans="12:26" x14ac:dyDescent="0.25">
      <c r="L41" s="159"/>
      <c r="M41" s="28" t="s">
        <v>370</v>
      </c>
      <c r="N41" s="24">
        <v>911242000</v>
      </c>
      <c r="O41" s="24">
        <v>1290181000</v>
      </c>
      <c r="P41" s="24">
        <v>1517799000</v>
      </c>
      <c r="Q41" s="24">
        <v>1435533000</v>
      </c>
      <c r="R41" s="24">
        <v>1104585970</v>
      </c>
      <c r="S41" s="24">
        <v>910947740</v>
      </c>
      <c r="T41" s="24">
        <v>1075008110</v>
      </c>
      <c r="U41" s="24">
        <v>1119179860</v>
      </c>
      <c r="V41" s="24">
        <v>1148708830</v>
      </c>
      <c r="W41" s="24">
        <v>1091847280</v>
      </c>
      <c r="X41" s="24">
        <v>1221666160</v>
      </c>
      <c r="Y41" s="24">
        <v>1458399540</v>
      </c>
      <c r="Z41" s="24">
        <v>1639818630</v>
      </c>
    </row>
    <row r="42" spans="12:26" x14ac:dyDescent="0.25">
      <c r="L42" s="159"/>
      <c r="M42" s="28" t="s">
        <v>371</v>
      </c>
      <c r="N42" s="24">
        <v>329582000</v>
      </c>
      <c r="O42" s="24">
        <v>417050000</v>
      </c>
      <c r="P42" s="24">
        <v>700032000</v>
      </c>
      <c r="Q42" s="24">
        <v>536743000</v>
      </c>
      <c r="R42" s="24">
        <v>342076200</v>
      </c>
      <c r="S42" s="24">
        <v>241192790</v>
      </c>
      <c r="T42" s="24">
        <v>220087900</v>
      </c>
      <c r="U42" s="24">
        <v>261866120</v>
      </c>
      <c r="V42" s="24">
        <v>225500870</v>
      </c>
      <c r="W42" s="24">
        <v>234572570</v>
      </c>
      <c r="X42" s="24">
        <v>233024360</v>
      </c>
      <c r="Y42" s="24">
        <v>291322770</v>
      </c>
      <c r="Z42" s="24">
        <v>339150730</v>
      </c>
    </row>
    <row r="43" spans="12:26" x14ac:dyDescent="0.25"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2:26" x14ac:dyDescent="0.25">
      <c r="L44" s="160" t="s">
        <v>373</v>
      </c>
      <c r="M44" s="160"/>
      <c r="N44" s="24">
        <v>1.3257000000000001</v>
      </c>
      <c r="O44" s="24">
        <v>1.3919999999999999</v>
      </c>
      <c r="P44" s="24">
        <v>1.2847999999999999</v>
      </c>
      <c r="Q44" s="24">
        <v>1.3281000000000001</v>
      </c>
      <c r="R44" s="24">
        <v>1.3285</v>
      </c>
      <c r="S44" s="24">
        <v>1.1094999999999999</v>
      </c>
      <c r="T44" s="24">
        <v>1.1069</v>
      </c>
      <c r="U44" s="24">
        <v>1.1296999999999999</v>
      </c>
      <c r="V44" s="24">
        <v>1.181</v>
      </c>
      <c r="W44" s="24">
        <v>1.1194999999999999</v>
      </c>
      <c r="X44" s="24">
        <v>1.1422000000000001</v>
      </c>
      <c r="Y44" s="24">
        <v>1.1827000000000001</v>
      </c>
      <c r="Z44" s="24">
        <v>1.0529999999999999</v>
      </c>
    </row>
    <row r="45" spans="12:26" x14ac:dyDescent="0.25"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2:26" x14ac:dyDescent="0.25">
      <c r="L46" s="159" t="s">
        <v>490</v>
      </c>
      <c r="M46" s="28" t="s">
        <v>364</v>
      </c>
      <c r="N46" s="65">
        <f t="shared" ref="N46:Z46" si="9">N26/N$44</f>
        <v>267884136.68250734</v>
      </c>
      <c r="O46" s="65">
        <f t="shared" si="9"/>
        <v>279255747.12643683</v>
      </c>
      <c r="P46" s="65">
        <f t="shared" si="9"/>
        <v>253191936.48816937</v>
      </c>
      <c r="Q46" s="65">
        <f t="shared" si="9"/>
        <v>294880656.57706499</v>
      </c>
      <c r="R46" s="65">
        <f t="shared" si="9"/>
        <v>317426857.35792249</v>
      </c>
      <c r="S46" s="65">
        <f t="shared" si="9"/>
        <v>319908544.3893646</v>
      </c>
      <c r="T46" s="65">
        <f t="shared" si="9"/>
        <v>344880061.43283045</v>
      </c>
      <c r="U46" s="65">
        <f t="shared" si="9"/>
        <v>359399132.51305658</v>
      </c>
      <c r="V46" s="65">
        <f t="shared" si="9"/>
        <v>421487349.70364094</v>
      </c>
      <c r="W46" s="65">
        <f t="shared" si="9"/>
        <v>416259231.79991072</v>
      </c>
      <c r="X46" s="65">
        <f t="shared" si="9"/>
        <v>409277000.52530199</v>
      </c>
      <c r="Y46" s="65">
        <f t="shared" si="9"/>
        <v>410658586.28561765</v>
      </c>
      <c r="Z46" s="65">
        <f t="shared" si="9"/>
        <v>491205489.07882243</v>
      </c>
    </row>
    <row r="47" spans="12:26" x14ac:dyDescent="0.25">
      <c r="L47" s="159"/>
      <c r="M47" s="28" t="s">
        <v>365</v>
      </c>
      <c r="N47" s="65">
        <f t="shared" ref="N47:Z47" si="10">N27/N$44</f>
        <v>334347137.36139393</v>
      </c>
      <c r="O47" s="65">
        <f t="shared" si="10"/>
        <v>397335488.50574714</v>
      </c>
      <c r="P47" s="65">
        <f t="shared" si="10"/>
        <v>384013854.29638857</v>
      </c>
      <c r="Q47" s="65">
        <f t="shared" si="10"/>
        <v>357217077.02733225</v>
      </c>
      <c r="R47" s="65">
        <f t="shared" si="10"/>
        <v>354148566.0519383</v>
      </c>
      <c r="S47" s="65">
        <f t="shared" si="10"/>
        <v>372326606.57954037</v>
      </c>
      <c r="T47" s="65">
        <f t="shared" si="10"/>
        <v>375881019.06224591</v>
      </c>
      <c r="U47" s="65">
        <f t="shared" si="10"/>
        <v>387569469.77073562</v>
      </c>
      <c r="V47" s="65">
        <f t="shared" si="10"/>
        <v>426575876.37595254</v>
      </c>
      <c r="W47" s="65">
        <f t="shared" si="10"/>
        <v>461228003.57302368</v>
      </c>
      <c r="X47" s="65">
        <f t="shared" si="10"/>
        <v>466288443.35492909</v>
      </c>
      <c r="Y47" s="65">
        <f t="shared" si="10"/>
        <v>519776122.43172401</v>
      </c>
      <c r="Z47" s="65">
        <f t="shared" si="10"/>
        <v>798932032.28869903</v>
      </c>
    </row>
    <row r="48" spans="12:26" x14ac:dyDescent="0.25">
      <c r="L48" s="159"/>
      <c r="M48" s="28" t="s">
        <v>366</v>
      </c>
      <c r="N48" s="65">
        <f t="shared" ref="N48:Z48" si="11">N28/N$44</f>
        <v>302987101.15410721</v>
      </c>
      <c r="O48" s="65">
        <f t="shared" si="11"/>
        <v>275931752.87356323</v>
      </c>
      <c r="P48" s="65">
        <f t="shared" si="11"/>
        <v>268697073.47447073</v>
      </c>
      <c r="Q48" s="65">
        <f t="shared" si="11"/>
        <v>317357126.72238535</v>
      </c>
      <c r="R48" s="65">
        <f t="shared" si="11"/>
        <v>330955920.21076399</v>
      </c>
      <c r="S48" s="65">
        <f t="shared" si="11"/>
        <v>305424470.48219919</v>
      </c>
      <c r="T48" s="65">
        <f t="shared" si="11"/>
        <v>331604209.95573223</v>
      </c>
      <c r="U48" s="65">
        <f t="shared" si="11"/>
        <v>387632867.13286716</v>
      </c>
      <c r="V48" s="65">
        <f t="shared" si="11"/>
        <v>376493564.77561384</v>
      </c>
      <c r="W48" s="65">
        <f t="shared" si="11"/>
        <v>396402903.08173293</v>
      </c>
      <c r="X48" s="65">
        <f t="shared" si="11"/>
        <v>413117606.3736648</v>
      </c>
      <c r="Y48" s="65">
        <f t="shared" si="11"/>
        <v>459000794.79157853</v>
      </c>
      <c r="Z48" s="65">
        <f t="shared" si="11"/>
        <v>802067397.91073132</v>
      </c>
    </row>
    <row r="49" spans="12:26" x14ac:dyDescent="0.25">
      <c r="L49" s="159"/>
      <c r="M49" s="28" t="s">
        <v>367</v>
      </c>
      <c r="N49" s="65">
        <f t="shared" ref="N49:Z49" si="12">N29/N$44</f>
        <v>150856905.78562269</v>
      </c>
      <c r="O49" s="65">
        <f t="shared" si="12"/>
        <v>230999281.60919541</v>
      </c>
      <c r="P49" s="65">
        <f t="shared" si="12"/>
        <v>349838885.42963886</v>
      </c>
      <c r="Q49" s="65">
        <f t="shared" si="12"/>
        <v>301892929.74926585</v>
      </c>
      <c r="R49" s="65">
        <f t="shared" si="12"/>
        <v>236197004.14000753</v>
      </c>
      <c r="S49" s="65">
        <f t="shared" si="12"/>
        <v>196898602.97431275</v>
      </c>
      <c r="T49" s="65">
        <f t="shared" si="12"/>
        <v>189387189.44800794</v>
      </c>
      <c r="U49" s="65">
        <f t="shared" si="12"/>
        <v>156714455.16508809</v>
      </c>
      <c r="V49" s="65">
        <f t="shared" si="12"/>
        <v>156365283.65791702</v>
      </c>
      <c r="W49" s="65">
        <f t="shared" si="12"/>
        <v>143190058.06163466</v>
      </c>
      <c r="X49" s="65">
        <f t="shared" si="12"/>
        <v>144118727.01803535</v>
      </c>
      <c r="Y49" s="65">
        <f t="shared" si="12"/>
        <v>189789972.09774244</v>
      </c>
      <c r="Z49" s="65">
        <f t="shared" si="12"/>
        <v>369730075.97340935</v>
      </c>
    </row>
    <row r="50" spans="12:26" x14ac:dyDescent="0.25">
      <c r="L50" s="159"/>
      <c r="M50" s="28" t="s">
        <v>368</v>
      </c>
      <c r="N50" s="65">
        <f t="shared" ref="N50:Z50" si="13">N30/N$44</f>
        <v>530745266.65158027</v>
      </c>
      <c r="O50" s="65">
        <f t="shared" si="13"/>
        <v>545188218.39080465</v>
      </c>
      <c r="P50" s="65">
        <f t="shared" si="13"/>
        <v>546218088.41843092</v>
      </c>
      <c r="Q50" s="65">
        <f t="shared" si="13"/>
        <v>584029817.03184998</v>
      </c>
      <c r="R50" s="65">
        <f t="shared" si="13"/>
        <v>622287753.10500562</v>
      </c>
      <c r="S50" s="65">
        <f t="shared" si="13"/>
        <v>652989932.4019829</v>
      </c>
      <c r="T50" s="65">
        <f t="shared" si="13"/>
        <v>718068669.25648212</v>
      </c>
      <c r="U50" s="65">
        <f t="shared" si="13"/>
        <v>714321182.6148535</v>
      </c>
      <c r="V50" s="65">
        <f t="shared" si="13"/>
        <v>747859136.32514811</v>
      </c>
      <c r="W50" s="65">
        <f t="shared" si="13"/>
        <v>821384859.31219304</v>
      </c>
      <c r="X50" s="65">
        <f t="shared" si="13"/>
        <v>850907222.90316927</v>
      </c>
      <c r="Y50" s="65">
        <f t="shared" si="13"/>
        <v>882844998.73171556</v>
      </c>
      <c r="Z50" s="65">
        <f t="shared" si="13"/>
        <v>1019597606.8376069</v>
      </c>
    </row>
    <row r="51" spans="12:26" x14ac:dyDescent="0.25">
      <c r="L51" s="159"/>
      <c r="M51" s="28" t="s">
        <v>369</v>
      </c>
      <c r="N51" s="65">
        <f t="shared" ref="N51:Z51" si="14">N31/N$44</f>
        <v>431612732.8958286</v>
      </c>
      <c r="O51" s="65">
        <f t="shared" si="14"/>
        <v>486740660.91954029</v>
      </c>
      <c r="P51" s="65">
        <f t="shared" si="14"/>
        <v>510761207.97011209</v>
      </c>
      <c r="Q51" s="65">
        <f t="shared" si="14"/>
        <v>532623296.43852115</v>
      </c>
      <c r="R51" s="65">
        <f t="shared" si="14"/>
        <v>512202785.0959729</v>
      </c>
      <c r="S51" s="65">
        <f t="shared" si="14"/>
        <v>506488364.1279856</v>
      </c>
      <c r="T51" s="65">
        <f t="shared" si="14"/>
        <v>594644683.34989607</v>
      </c>
      <c r="U51" s="65">
        <f t="shared" si="14"/>
        <v>658777126.67079759</v>
      </c>
      <c r="V51" s="65">
        <f t="shared" si="14"/>
        <v>705885055.03810322</v>
      </c>
      <c r="W51" s="65">
        <f t="shared" si="14"/>
        <v>758910245.6453774</v>
      </c>
      <c r="X51" s="65">
        <f t="shared" si="14"/>
        <v>761557039.04745221</v>
      </c>
      <c r="Y51" s="65">
        <f t="shared" si="14"/>
        <v>736733524.98520327</v>
      </c>
      <c r="Z51" s="65">
        <f t="shared" si="14"/>
        <v>949824482.43114913</v>
      </c>
    </row>
    <row r="52" spans="12:26" x14ac:dyDescent="0.25">
      <c r="L52" s="159"/>
      <c r="M52" s="28" t="s">
        <v>370</v>
      </c>
      <c r="N52" s="65">
        <f t="shared" ref="N52:Z52" si="15">N32/N$44</f>
        <v>584610394.50856149</v>
      </c>
      <c r="O52" s="65">
        <f t="shared" si="15"/>
        <v>749888649.42528737</v>
      </c>
      <c r="P52" s="65">
        <f t="shared" si="15"/>
        <v>874501867.99501872</v>
      </c>
      <c r="Q52" s="65">
        <f t="shared" si="15"/>
        <v>833538137.18846464</v>
      </c>
      <c r="R52" s="65">
        <f t="shared" si="15"/>
        <v>820491863.00338721</v>
      </c>
      <c r="S52" s="65">
        <f t="shared" si="15"/>
        <v>877160180.261379</v>
      </c>
      <c r="T52" s="65">
        <f t="shared" si="15"/>
        <v>966009169.75336528</v>
      </c>
      <c r="U52" s="65">
        <f t="shared" si="15"/>
        <v>926309090.909091</v>
      </c>
      <c r="V52" s="65">
        <f t="shared" si="15"/>
        <v>950440922.94665539</v>
      </c>
      <c r="W52" s="65">
        <f t="shared" si="15"/>
        <v>936055426.52970076</v>
      </c>
      <c r="X52" s="65">
        <f t="shared" si="15"/>
        <v>974026265.1024338</v>
      </c>
      <c r="Y52" s="65">
        <f t="shared" si="15"/>
        <v>1155388788.3656042</v>
      </c>
      <c r="Z52" s="65">
        <f t="shared" si="15"/>
        <v>1461819012.345679</v>
      </c>
    </row>
    <row r="53" spans="12:26" x14ac:dyDescent="0.25">
      <c r="L53" s="159"/>
      <c r="M53" s="28" t="s">
        <v>371</v>
      </c>
      <c r="N53" s="65">
        <f t="shared" ref="N53:Z53" si="16">N33/N$44</f>
        <v>210290412.61220485</v>
      </c>
      <c r="O53" s="65">
        <f t="shared" si="16"/>
        <v>216164511.49425289</v>
      </c>
      <c r="P53" s="65">
        <f t="shared" si="16"/>
        <v>282454856.78704858</v>
      </c>
      <c r="Q53" s="65">
        <f t="shared" si="16"/>
        <v>191424591.52172276</v>
      </c>
      <c r="R53" s="65">
        <f t="shared" si="16"/>
        <v>128234219.04403463</v>
      </c>
      <c r="S53" s="65">
        <f t="shared" si="16"/>
        <v>96668949.977467328</v>
      </c>
      <c r="T53" s="65">
        <f t="shared" si="16"/>
        <v>101822874.69509441</v>
      </c>
      <c r="U53" s="65">
        <f t="shared" si="16"/>
        <v>102596485.79268833</v>
      </c>
      <c r="V53" s="65">
        <f t="shared" si="16"/>
        <v>99254699.407281965</v>
      </c>
      <c r="W53" s="65">
        <f t="shared" si="16"/>
        <v>98672684.234033063</v>
      </c>
      <c r="X53" s="65">
        <f t="shared" si="16"/>
        <v>97525372.088951141</v>
      </c>
      <c r="Y53" s="65">
        <f t="shared" si="16"/>
        <v>111174245.37076181</v>
      </c>
      <c r="Z53" s="65">
        <f t="shared" si="16"/>
        <v>140690769.23076925</v>
      </c>
    </row>
    <row r="54" spans="12:26" x14ac:dyDescent="0.25"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2:26" x14ac:dyDescent="0.25">
      <c r="L55" s="159" t="s">
        <v>491</v>
      </c>
      <c r="M55" s="28" t="s">
        <v>364</v>
      </c>
      <c r="N55" s="65">
        <f t="shared" ref="N55:Z55" si="17">N35/N$44</f>
        <v>68697291.99668099</v>
      </c>
      <c r="O55" s="65">
        <f t="shared" si="17"/>
        <v>107058908.04597703</v>
      </c>
      <c r="P55" s="65">
        <f t="shared" si="17"/>
        <v>129729140.72229141</v>
      </c>
      <c r="Q55" s="65">
        <f t="shared" si="17"/>
        <v>101686619.98343498</v>
      </c>
      <c r="R55" s="65">
        <f t="shared" si="17"/>
        <v>98489838.163342118</v>
      </c>
      <c r="S55" s="65">
        <f t="shared" si="17"/>
        <v>103546561.51419559</v>
      </c>
      <c r="T55" s="65">
        <f t="shared" si="17"/>
        <v>96030138.223868459</v>
      </c>
      <c r="U55" s="65">
        <f t="shared" si="17"/>
        <v>92504178.100380644</v>
      </c>
      <c r="V55" s="65">
        <f t="shared" si="17"/>
        <v>115558196.44369178</v>
      </c>
      <c r="W55" s="65">
        <f t="shared" si="17"/>
        <v>113796042.87628406</v>
      </c>
      <c r="X55" s="65">
        <f t="shared" si="17"/>
        <v>132442461.91560146</v>
      </c>
      <c r="Y55" s="65">
        <f t="shared" si="17"/>
        <v>214203212.9872326</v>
      </c>
      <c r="Z55" s="65">
        <f t="shared" si="17"/>
        <v>222959506.17283952</v>
      </c>
    </row>
    <row r="56" spans="12:26" x14ac:dyDescent="0.25">
      <c r="L56" s="159"/>
      <c r="M56" s="28" t="s">
        <v>365</v>
      </c>
      <c r="N56" s="65">
        <f t="shared" ref="N56:Z56" si="18">N36/N$44</f>
        <v>373254129.89364105</v>
      </c>
      <c r="O56" s="65">
        <f t="shared" si="18"/>
        <v>493683908.04597706</v>
      </c>
      <c r="P56" s="65">
        <f t="shared" si="18"/>
        <v>530793119.55168122</v>
      </c>
      <c r="Q56" s="65">
        <f t="shared" si="18"/>
        <v>490256757.77426398</v>
      </c>
      <c r="R56" s="65">
        <f t="shared" si="18"/>
        <v>488753165.22393674</v>
      </c>
      <c r="S56" s="65">
        <f t="shared" si="18"/>
        <v>561193267.23749435</v>
      </c>
      <c r="T56" s="65">
        <f t="shared" si="18"/>
        <v>584998048.6042099</v>
      </c>
      <c r="U56" s="65">
        <f t="shared" si="18"/>
        <v>578507648.04815447</v>
      </c>
      <c r="V56" s="65">
        <f t="shared" si="18"/>
        <v>519431041.49026245</v>
      </c>
      <c r="W56" s="65">
        <f t="shared" si="18"/>
        <v>549913970.52255476</v>
      </c>
      <c r="X56" s="65">
        <f t="shared" si="18"/>
        <v>684554202.41638935</v>
      </c>
      <c r="Y56" s="65">
        <f t="shared" si="18"/>
        <v>780052109.57977498</v>
      </c>
      <c r="Z56" s="65">
        <f t="shared" si="18"/>
        <v>1284282905.9829061</v>
      </c>
    </row>
    <row r="57" spans="12:26" x14ac:dyDescent="0.25">
      <c r="L57" s="159"/>
      <c r="M57" s="28" t="s">
        <v>366</v>
      </c>
      <c r="N57" s="65">
        <f t="shared" ref="N57:Z57" si="19">N37/N$44</f>
        <v>254574941.54031831</v>
      </c>
      <c r="O57" s="65">
        <f t="shared" si="19"/>
        <v>264315373.56321841</v>
      </c>
      <c r="P57" s="65">
        <f t="shared" si="19"/>
        <v>262020547.94520548</v>
      </c>
      <c r="Q57" s="65">
        <f t="shared" si="19"/>
        <v>306555229.27490401</v>
      </c>
      <c r="R57" s="65">
        <f t="shared" si="19"/>
        <v>308184531.42642075</v>
      </c>
      <c r="S57" s="65">
        <f t="shared" si="19"/>
        <v>284675826.94907618</v>
      </c>
      <c r="T57" s="65">
        <f t="shared" si="19"/>
        <v>269662562.11039841</v>
      </c>
      <c r="U57" s="65">
        <f t="shared" si="19"/>
        <v>290589368.85898912</v>
      </c>
      <c r="V57" s="65">
        <f t="shared" si="19"/>
        <v>288292955.12277728</v>
      </c>
      <c r="W57" s="65">
        <f t="shared" si="19"/>
        <v>281974863.77847254</v>
      </c>
      <c r="X57" s="65">
        <f t="shared" si="19"/>
        <v>263110278.41008577</v>
      </c>
      <c r="Y57" s="65">
        <f t="shared" si="19"/>
        <v>289294377.27234292</v>
      </c>
      <c r="Z57" s="65">
        <f t="shared" si="19"/>
        <v>405418338.08167142</v>
      </c>
    </row>
    <row r="58" spans="12:26" x14ac:dyDescent="0.25">
      <c r="L58" s="159"/>
      <c r="M58" s="28" t="s">
        <v>367</v>
      </c>
      <c r="N58" s="65">
        <f t="shared" ref="N58:Z58" si="20">N38/N$44</f>
        <v>58460435.996077538</v>
      </c>
      <c r="O58" s="65">
        <f t="shared" si="20"/>
        <v>120708333.33333334</v>
      </c>
      <c r="P58" s="65">
        <f t="shared" si="20"/>
        <v>301776151.93026155</v>
      </c>
      <c r="Q58" s="65">
        <f t="shared" si="20"/>
        <v>226206610.94797078</v>
      </c>
      <c r="R58" s="65">
        <f t="shared" si="20"/>
        <v>147069446.74444863</v>
      </c>
      <c r="S58" s="65">
        <f t="shared" si="20"/>
        <v>125997926.99414152</v>
      </c>
      <c r="T58" s="65">
        <f t="shared" si="20"/>
        <v>101916839.82292891</v>
      </c>
      <c r="U58" s="65">
        <f t="shared" si="20"/>
        <v>42245578.472160757</v>
      </c>
      <c r="V58" s="65">
        <f t="shared" si="20"/>
        <v>37323149.872988991</v>
      </c>
      <c r="W58" s="65">
        <f t="shared" si="20"/>
        <v>37921188.030370705</v>
      </c>
      <c r="X58" s="65">
        <f t="shared" si="20"/>
        <v>140189721.5899142</v>
      </c>
      <c r="Y58" s="65">
        <f t="shared" si="20"/>
        <v>140149775.93641666</v>
      </c>
      <c r="Z58" s="65">
        <f t="shared" si="20"/>
        <v>190715679.0123457</v>
      </c>
    </row>
    <row r="59" spans="12:26" x14ac:dyDescent="0.25">
      <c r="L59" s="159"/>
      <c r="M59" s="28" t="s">
        <v>368</v>
      </c>
      <c r="N59" s="65">
        <f t="shared" ref="N59:Z59" si="21">N39/N$44</f>
        <v>147047597.49566266</v>
      </c>
      <c r="O59" s="65">
        <f t="shared" si="21"/>
        <v>146145833.33333334</v>
      </c>
      <c r="P59" s="65">
        <f t="shared" si="21"/>
        <v>163265099.62640101</v>
      </c>
      <c r="Q59" s="65">
        <f t="shared" si="21"/>
        <v>157280325.27671108</v>
      </c>
      <c r="R59" s="65">
        <f t="shared" si="21"/>
        <v>158017960.105382</v>
      </c>
      <c r="S59" s="65">
        <f t="shared" si="21"/>
        <v>169416466.87697163</v>
      </c>
      <c r="T59" s="65">
        <f t="shared" si="21"/>
        <v>176973854.91010931</v>
      </c>
      <c r="U59" s="65">
        <f t="shared" si="21"/>
        <v>190936469.85925469</v>
      </c>
      <c r="V59" s="65">
        <f t="shared" si="21"/>
        <v>197849466.55376798</v>
      </c>
      <c r="W59" s="65">
        <f t="shared" si="21"/>
        <v>207758222.42072356</v>
      </c>
      <c r="X59" s="65">
        <f t="shared" si="21"/>
        <v>197495070.91577655</v>
      </c>
      <c r="Y59" s="65">
        <f t="shared" si="21"/>
        <v>203034083.03035426</v>
      </c>
      <c r="Z59" s="65">
        <f t="shared" si="21"/>
        <v>233768471.03513771</v>
      </c>
    </row>
    <row r="60" spans="12:26" x14ac:dyDescent="0.25">
      <c r="L60" s="159"/>
      <c r="M60" s="28" t="s">
        <v>369</v>
      </c>
      <c r="N60" s="65">
        <f t="shared" ref="N60:Z60" si="22">N40/N$44</f>
        <v>180377159.23662969</v>
      </c>
      <c r="O60" s="65">
        <f t="shared" si="22"/>
        <v>177084770.11494255</v>
      </c>
      <c r="P60" s="65">
        <f t="shared" si="22"/>
        <v>224173412.20423412</v>
      </c>
      <c r="Q60" s="65">
        <f t="shared" si="22"/>
        <v>206734432.64814395</v>
      </c>
      <c r="R60" s="65">
        <f t="shared" si="22"/>
        <v>206476176.13850206</v>
      </c>
      <c r="S60" s="65">
        <f t="shared" si="22"/>
        <v>203394970.70752594</v>
      </c>
      <c r="T60" s="65">
        <f t="shared" si="22"/>
        <v>202928927.63573945</v>
      </c>
      <c r="U60" s="65">
        <f t="shared" si="22"/>
        <v>180112436.93015847</v>
      </c>
      <c r="V60" s="65">
        <f t="shared" si="22"/>
        <v>228414563.92887384</v>
      </c>
      <c r="W60" s="65">
        <f t="shared" si="22"/>
        <v>240958919.16033944</v>
      </c>
      <c r="X60" s="65">
        <f t="shared" si="22"/>
        <v>198120066.53825948</v>
      </c>
      <c r="Y60" s="65">
        <f t="shared" si="22"/>
        <v>200111431.47036439</v>
      </c>
      <c r="Z60" s="65">
        <f t="shared" si="22"/>
        <v>272211519.46818614</v>
      </c>
    </row>
    <row r="61" spans="12:26" x14ac:dyDescent="0.25">
      <c r="L61" s="159"/>
      <c r="M61" s="28" t="s">
        <v>370</v>
      </c>
      <c r="N61" s="65">
        <f t="shared" ref="N61:Z61" si="23">N41/N$44</f>
        <v>687366674.20985138</v>
      </c>
      <c r="O61" s="65">
        <f t="shared" si="23"/>
        <v>926854166.66666675</v>
      </c>
      <c r="P61" s="65">
        <f t="shared" si="23"/>
        <v>1181350404.732254</v>
      </c>
      <c r="Q61" s="65">
        <f t="shared" si="23"/>
        <v>1080892252.0894511</v>
      </c>
      <c r="R61" s="65">
        <f t="shared" si="23"/>
        <v>831453496.42453897</v>
      </c>
      <c r="S61" s="65">
        <f t="shared" si="23"/>
        <v>821043479.04461479</v>
      </c>
      <c r="T61" s="65">
        <f t="shared" si="23"/>
        <v>971188101.90622461</v>
      </c>
      <c r="U61" s="65">
        <f t="shared" si="23"/>
        <v>990687669.2927326</v>
      </c>
      <c r="V61" s="65">
        <f t="shared" si="23"/>
        <v>972657773.07366633</v>
      </c>
      <c r="W61" s="65">
        <f t="shared" si="23"/>
        <v>975299044.21616793</v>
      </c>
      <c r="X61" s="65">
        <f t="shared" si="23"/>
        <v>1069572894.4142882</v>
      </c>
      <c r="Y61" s="65">
        <f t="shared" si="23"/>
        <v>1233110290.0143738</v>
      </c>
      <c r="Z61" s="65">
        <f t="shared" si="23"/>
        <v>1557282649.5726497</v>
      </c>
    </row>
    <row r="62" spans="12:26" x14ac:dyDescent="0.25">
      <c r="L62" s="159"/>
      <c r="M62" s="28" t="s">
        <v>371</v>
      </c>
      <c r="N62" s="65">
        <f t="shared" ref="N62:Z62" si="24">N42/N$44</f>
        <v>248609791.05378288</v>
      </c>
      <c r="O62" s="65">
        <f t="shared" si="24"/>
        <v>299604885.05747128</v>
      </c>
      <c r="P62" s="65">
        <f t="shared" si="24"/>
        <v>544856787.04856789</v>
      </c>
      <c r="Q62" s="65">
        <f t="shared" si="24"/>
        <v>404143513.28966188</v>
      </c>
      <c r="R62" s="65">
        <f t="shared" si="24"/>
        <v>257490553.25555137</v>
      </c>
      <c r="S62" s="65">
        <f t="shared" si="24"/>
        <v>217388724.6507436</v>
      </c>
      <c r="T62" s="65">
        <f t="shared" si="24"/>
        <v>198832685.87948325</v>
      </c>
      <c r="U62" s="65">
        <f t="shared" si="24"/>
        <v>231801469.4166593</v>
      </c>
      <c r="V62" s="65">
        <f t="shared" si="24"/>
        <v>190940618.12023708</v>
      </c>
      <c r="W62" s="65">
        <f t="shared" si="24"/>
        <v>209533336.31085306</v>
      </c>
      <c r="X62" s="65">
        <f t="shared" si="24"/>
        <v>204013622.83312902</v>
      </c>
      <c r="Y62" s="65">
        <f t="shared" si="24"/>
        <v>246320089.62543333</v>
      </c>
      <c r="Z62" s="65">
        <f t="shared" si="24"/>
        <v>322080465.33713204</v>
      </c>
    </row>
  </sheetData>
  <mergeCells count="10">
    <mergeCell ref="C2:J3"/>
    <mergeCell ref="B2:B3"/>
    <mergeCell ref="B21:J21"/>
    <mergeCell ref="B22:J22"/>
    <mergeCell ref="L9:L17"/>
    <mergeCell ref="L55:L62"/>
    <mergeCell ref="L46:L53"/>
    <mergeCell ref="L35:L42"/>
    <mergeCell ref="L26:L33"/>
    <mergeCell ref="L44:M44"/>
  </mergeCells>
  <hyperlinks>
    <hyperlink ref="A1" location="Obsah!A1" display="Obsah" xr:uid="{00000000-0004-0000-1A00-000000000000}"/>
  </hyperlinks>
  <pageMargins left="0.7" right="0.7" top="0.75" bottom="0.75" header="0.3" footer="0.3"/>
  <pageSetup paperSize="9" orientation="portrait" r:id="rId1"/>
  <ignoredErrors>
    <ignoredError sqref="N25:Z25 N8:Z8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23"/>
  <sheetViews>
    <sheetView zoomScale="70" zoomScaleNormal="70" workbookViewId="0">
      <selection activeCell="L5" sqref="L5"/>
    </sheetView>
  </sheetViews>
  <sheetFormatPr defaultRowHeight="13.5" x14ac:dyDescent="0.25"/>
  <cols>
    <col min="1" max="11" width="8.6640625" style="8"/>
    <col min="12" max="12" width="8.6640625" style="18"/>
    <col min="13" max="13" width="9.58203125" style="18" customWidth="1"/>
    <col min="14" max="30" width="8.6640625" style="18"/>
    <col min="31" max="16384" width="8.6640625" style="8"/>
  </cols>
  <sheetData>
    <row r="1" spans="1:30" x14ac:dyDescent="0.25">
      <c r="A1" s="10" t="s">
        <v>86</v>
      </c>
    </row>
    <row r="2" spans="1:30" ht="14" customHeight="1" x14ac:dyDescent="0.25">
      <c r="B2" s="156" t="s">
        <v>71</v>
      </c>
      <c r="C2" s="155" t="s">
        <v>24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30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6" spans="1:30" x14ac:dyDescent="0.25">
      <c r="N6" s="21" t="s">
        <v>346</v>
      </c>
      <c r="O6" s="21" t="s">
        <v>348</v>
      </c>
      <c r="P6" s="21" t="s">
        <v>350</v>
      </c>
      <c r="Q6" s="21" t="s">
        <v>291</v>
      </c>
      <c r="R6" s="21" t="s">
        <v>293</v>
      </c>
      <c r="S6" s="21" t="s">
        <v>295</v>
      </c>
      <c r="T6" s="21" t="s">
        <v>297</v>
      </c>
      <c r="U6" s="24"/>
      <c r="V6" s="24"/>
      <c r="W6" s="24"/>
      <c r="X6" s="21" t="s">
        <v>346</v>
      </c>
      <c r="Y6" s="21" t="s">
        <v>348</v>
      </c>
      <c r="Z6" s="21" t="s">
        <v>350</v>
      </c>
      <c r="AA6" s="21" t="s">
        <v>291</v>
      </c>
      <c r="AB6" s="21" t="s">
        <v>293</v>
      </c>
      <c r="AC6" s="21" t="s">
        <v>295</v>
      </c>
      <c r="AD6" s="21" t="s">
        <v>297</v>
      </c>
    </row>
    <row r="7" spans="1:30" x14ac:dyDescent="0.25">
      <c r="L7" s="159" t="s">
        <v>360</v>
      </c>
      <c r="M7" s="28" t="s">
        <v>286</v>
      </c>
      <c r="N7" s="46">
        <f>X13/X7</f>
        <v>0.39117241087939914</v>
      </c>
      <c r="O7" s="46">
        <f t="shared" ref="O7:T7" si="0">Y13/Y7</f>
        <v>0.42531010995715784</v>
      </c>
      <c r="P7" s="46">
        <f t="shared" si="0"/>
        <v>0.42819314659046576</v>
      </c>
      <c r="Q7" s="46">
        <f t="shared" si="0"/>
        <v>0.44094821774014914</v>
      </c>
      <c r="R7" s="46">
        <f t="shared" si="0"/>
        <v>0.441292228509367</v>
      </c>
      <c r="S7" s="46">
        <f t="shared" si="0"/>
        <v>0.41282808329449194</v>
      </c>
      <c r="T7" s="46">
        <f t="shared" si="0"/>
        <v>0.47983587615802009</v>
      </c>
      <c r="V7" s="159" t="s">
        <v>492</v>
      </c>
      <c r="W7" s="28" t="s">
        <v>286</v>
      </c>
      <c r="X7" s="24">
        <v>21089.4</v>
      </c>
      <c r="Y7" s="24">
        <v>22617.9</v>
      </c>
      <c r="Z7" s="24">
        <v>23586.800000000003</v>
      </c>
      <c r="AA7" s="24">
        <v>24378.6</v>
      </c>
      <c r="AB7" s="24">
        <v>25872.899999999998</v>
      </c>
      <c r="AC7" s="24">
        <v>28534.9</v>
      </c>
      <c r="AD7" s="24">
        <v>30224</v>
      </c>
    </row>
    <row r="8" spans="1:30" x14ac:dyDescent="0.25">
      <c r="L8" s="159"/>
      <c r="M8" s="28" t="s">
        <v>284</v>
      </c>
      <c r="N8" s="46">
        <f>X14/X8</f>
        <v>0.2865072896844626</v>
      </c>
      <c r="O8" s="46">
        <f t="shared" ref="O8:T11" si="1">Y14/Y8</f>
        <v>0.31957865687004744</v>
      </c>
      <c r="P8" s="46">
        <f t="shared" si="1"/>
        <v>0.34246981523663556</v>
      </c>
      <c r="Q8" s="46">
        <f t="shared" si="1"/>
        <v>0.35737707217334003</v>
      </c>
      <c r="R8" s="46">
        <f t="shared" si="1"/>
        <v>0.33761780122837348</v>
      </c>
      <c r="S8" s="46">
        <f t="shared" si="1"/>
        <v>0.3421473794598347</v>
      </c>
      <c r="T8" s="46">
        <f t="shared" si="1"/>
        <v>0.37392226752777263</v>
      </c>
      <c r="V8" s="159"/>
      <c r="W8" s="28" t="s">
        <v>284</v>
      </c>
      <c r="X8" s="24">
        <v>17541.5</v>
      </c>
      <c r="Y8" s="24">
        <v>19333.199999999997</v>
      </c>
      <c r="Z8" s="24">
        <v>18921.5</v>
      </c>
      <c r="AA8" s="24">
        <v>20639.2</v>
      </c>
      <c r="AB8" s="24">
        <v>23657.3</v>
      </c>
      <c r="AC8" s="24">
        <v>24773.9</v>
      </c>
      <c r="AD8" s="24">
        <v>30317.600000000002</v>
      </c>
    </row>
    <row r="9" spans="1:30" x14ac:dyDescent="0.25">
      <c r="L9" s="159"/>
      <c r="M9" s="28" t="s">
        <v>285</v>
      </c>
      <c r="N9" s="46">
        <f>X15/X9</f>
        <v>0.2599850366352201</v>
      </c>
      <c r="O9" s="46">
        <f t="shared" si="1"/>
        <v>0.28901990329428989</v>
      </c>
      <c r="P9" s="46">
        <f t="shared" si="1"/>
        <v>0.29341953008509131</v>
      </c>
      <c r="Q9" s="46">
        <f t="shared" si="1"/>
        <v>0.31198729608655806</v>
      </c>
      <c r="R9" s="46">
        <f t="shared" si="1"/>
        <v>0.3092385197315628</v>
      </c>
      <c r="S9" s="46">
        <f t="shared" si="1"/>
        <v>0.31859503995475341</v>
      </c>
      <c r="T9" s="46">
        <f t="shared" si="1"/>
        <v>0.40639680265712202</v>
      </c>
      <c r="V9" s="159"/>
      <c r="W9" s="28" t="s">
        <v>285</v>
      </c>
      <c r="X9" s="24">
        <v>12720</v>
      </c>
      <c r="Y9" s="24">
        <v>13660</v>
      </c>
      <c r="Z9" s="24">
        <v>13855.7</v>
      </c>
      <c r="AA9" s="24">
        <v>14621.4</v>
      </c>
      <c r="AB9" s="24">
        <v>16823.3</v>
      </c>
      <c r="AC9" s="24">
        <v>17857.7</v>
      </c>
      <c r="AD9" s="24">
        <v>19780.800000000003</v>
      </c>
    </row>
    <row r="10" spans="1:30" x14ac:dyDescent="0.25">
      <c r="L10" s="159"/>
      <c r="M10" s="28" t="s">
        <v>287</v>
      </c>
      <c r="N10" s="46">
        <f>X16/X10</f>
        <v>0.1542372876619881</v>
      </c>
      <c r="O10" s="46">
        <f t="shared" si="1"/>
        <v>0.18830273354448143</v>
      </c>
      <c r="P10" s="46">
        <f t="shared" si="1"/>
        <v>0.22249754220239071</v>
      </c>
      <c r="Q10" s="46">
        <f t="shared" si="1"/>
        <v>0.24822283281365973</v>
      </c>
      <c r="R10" s="46">
        <f t="shared" si="1"/>
        <v>0.25320961134291337</v>
      </c>
      <c r="S10" s="46">
        <f t="shared" si="1"/>
        <v>0.25816233589340148</v>
      </c>
      <c r="T10" s="46">
        <f t="shared" si="1"/>
        <v>0.28717278847895072</v>
      </c>
      <c r="V10" s="159"/>
      <c r="W10" s="28" t="s">
        <v>287</v>
      </c>
      <c r="X10" s="24">
        <v>62234.5</v>
      </c>
      <c r="Y10" s="24">
        <v>62357.5</v>
      </c>
      <c r="Z10" s="24">
        <v>59747.8</v>
      </c>
      <c r="AA10" s="24">
        <v>61031.9</v>
      </c>
      <c r="AB10" s="24">
        <v>69192.100000000006</v>
      </c>
      <c r="AC10" s="24">
        <v>77029.2</v>
      </c>
      <c r="AD10" s="24">
        <v>92772.800000000003</v>
      </c>
    </row>
    <row r="11" spans="1:30" x14ac:dyDescent="0.25">
      <c r="L11" s="159"/>
      <c r="M11" s="28" t="s">
        <v>288</v>
      </c>
      <c r="N11" s="46">
        <f>X17/X11</f>
        <v>0.35724048254335533</v>
      </c>
      <c r="O11" s="46">
        <f t="shared" si="1"/>
        <v>0.37496377444574869</v>
      </c>
      <c r="P11" s="46">
        <f t="shared" si="1"/>
        <v>0.37581137646150453</v>
      </c>
      <c r="Q11" s="46">
        <f t="shared" si="1"/>
        <v>0.38465949653414883</v>
      </c>
      <c r="R11" s="46">
        <f t="shared" si="1"/>
        <v>0.36589256278984145</v>
      </c>
      <c r="S11" s="46">
        <f t="shared" si="1"/>
        <v>0.34251494276369587</v>
      </c>
      <c r="T11" s="46">
        <f t="shared" si="1"/>
        <v>0.40211306859015705</v>
      </c>
      <c r="V11" s="159"/>
      <c r="W11" s="28" t="s">
        <v>288</v>
      </c>
      <c r="X11" s="24">
        <v>8297.7000000000007</v>
      </c>
      <c r="Y11" s="24">
        <v>9030.2000000000007</v>
      </c>
      <c r="Z11" s="24">
        <v>9066</v>
      </c>
      <c r="AA11" s="24">
        <v>9810</v>
      </c>
      <c r="AB11" s="24">
        <v>11407.099999999999</v>
      </c>
      <c r="AC11" s="24">
        <v>12963.8</v>
      </c>
      <c r="AD11" s="24">
        <v>15194.6</v>
      </c>
    </row>
    <row r="12" spans="1:30" x14ac:dyDescent="0.25">
      <c r="N12" s="46"/>
      <c r="O12" s="46"/>
      <c r="P12" s="46"/>
      <c r="Q12" s="46"/>
      <c r="R12" s="46"/>
      <c r="S12" s="46"/>
      <c r="T12" s="46"/>
      <c r="X12" s="24"/>
      <c r="Y12" s="24"/>
      <c r="Z12" s="24"/>
      <c r="AA12" s="24"/>
      <c r="AB12" s="24"/>
      <c r="AC12" s="24"/>
      <c r="AD12" s="24"/>
    </row>
    <row r="13" spans="1:30" x14ac:dyDescent="0.25">
      <c r="L13" s="159" t="s">
        <v>359</v>
      </c>
      <c r="M13" s="28" t="s">
        <v>286</v>
      </c>
      <c r="N13" s="46">
        <f>1-N7</f>
        <v>0.60882758912060086</v>
      </c>
      <c r="O13" s="46">
        <f t="shared" ref="O13:T13" si="2">1-O7</f>
        <v>0.5746898900428421</v>
      </c>
      <c r="P13" s="46">
        <f t="shared" si="2"/>
        <v>0.57180685340953419</v>
      </c>
      <c r="Q13" s="46">
        <f t="shared" si="2"/>
        <v>0.55905178225985086</v>
      </c>
      <c r="R13" s="46">
        <f t="shared" si="2"/>
        <v>0.558707771490633</v>
      </c>
      <c r="S13" s="46">
        <f t="shared" si="2"/>
        <v>0.58717191670550806</v>
      </c>
      <c r="T13" s="46">
        <f t="shared" si="2"/>
        <v>0.52016412384197985</v>
      </c>
      <c r="V13" s="159" t="s">
        <v>493</v>
      </c>
      <c r="W13" s="28" t="s">
        <v>286</v>
      </c>
      <c r="X13" s="24">
        <v>8249.5914420000008</v>
      </c>
      <c r="Y13" s="24">
        <v>9619.6215360000006</v>
      </c>
      <c r="Z13" s="24">
        <v>10099.706109999999</v>
      </c>
      <c r="AA13" s="24">
        <v>10749.700220999999</v>
      </c>
      <c r="AB13" s="24">
        <v>11417.509699</v>
      </c>
      <c r="AC13" s="24">
        <v>11780.008073999999</v>
      </c>
      <c r="AD13" s="24">
        <v>14502.559520999999</v>
      </c>
    </row>
    <row r="14" spans="1:30" x14ac:dyDescent="0.25">
      <c r="L14" s="159"/>
      <c r="M14" s="28" t="s">
        <v>284</v>
      </c>
      <c r="N14" s="46">
        <f t="shared" ref="N14:T14" si="3">1-N8</f>
        <v>0.7134927103155374</v>
      </c>
      <c r="O14" s="46">
        <f t="shared" si="3"/>
        <v>0.68042134312995262</v>
      </c>
      <c r="P14" s="46">
        <f t="shared" si="3"/>
        <v>0.65753018476336444</v>
      </c>
      <c r="Q14" s="46">
        <f t="shared" si="3"/>
        <v>0.64262292782665997</v>
      </c>
      <c r="R14" s="46">
        <f t="shared" si="3"/>
        <v>0.66238219877162652</v>
      </c>
      <c r="S14" s="46">
        <f t="shared" si="3"/>
        <v>0.65785262054016536</v>
      </c>
      <c r="T14" s="46">
        <f t="shared" si="3"/>
        <v>0.62607773247222731</v>
      </c>
      <c r="V14" s="159"/>
      <c r="W14" s="28" t="s">
        <v>284</v>
      </c>
      <c r="X14" s="24">
        <v>5025.7676220000003</v>
      </c>
      <c r="Y14" s="24">
        <v>6178.4780890000002</v>
      </c>
      <c r="Z14" s="24">
        <v>6480.0426090000001</v>
      </c>
      <c r="AA14" s="24">
        <v>7375.9768679999997</v>
      </c>
      <c r="AB14" s="24">
        <v>7987.1256089999997</v>
      </c>
      <c r="AC14" s="24">
        <v>8476.3249639999995</v>
      </c>
      <c r="AD14" s="24">
        <v>11336.425738</v>
      </c>
    </row>
    <row r="15" spans="1:30" x14ac:dyDescent="0.25">
      <c r="L15" s="159"/>
      <c r="M15" s="28" t="s">
        <v>285</v>
      </c>
      <c r="N15" s="46">
        <f t="shared" ref="N15:T15" si="4">1-N9</f>
        <v>0.7400149633647799</v>
      </c>
      <c r="O15" s="46">
        <f t="shared" si="4"/>
        <v>0.71098009670571005</v>
      </c>
      <c r="P15" s="46">
        <f t="shared" si="4"/>
        <v>0.70658046991490875</v>
      </c>
      <c r="Q15" s="46">
        <f t="shared" si="4"/>
        <v>0.68801270391344194</v>
      </c>
      <c r="R15" s="46">
        <f t="shared" si="4"/>
        <v>0.6907614802684372</v>
      </c>
      <c r="S15" s="46">
        <f t="shared" si="4"/>
        <v>0.68140496004524653</v>
      </c>
      <c r="T15" s="46">
        <f t="shared" si="4"/>
        <v>0.59360319734287792</v>
      </c>
      <c r="V15" s="159"/>
      <c r="W15" s="28" t="s">
        <v>285</v>
      </c>
      <c r="X15" s="24">
        <v>3307.0096659999999</v>
      </c>
      <c r="Y15" s="24">
        <v>3948.0118790000001</v>
      </c>
      <c r="Z15" s="24">
        <v>4065.5329830000001</v>
      </c>
      <c r="AA15" s="24">
        <v>4561.6910509999998</v>
      </c>
      <c r="AB15" s="24">
        <v>5202.4123890000001</v>
      </c>
      <c r="AC15" s="24">
        <v>5689.3746449999999</v>
      </c>
      <c r="AD15" s="24">
        <v>8038.8538740000004</v>
      </c>
    </row>
    <row r="16" spans="1:30" x14ac:dyDescent="0.25">
      <c r="L16" s="159"/>
      <c r="M16" s="28" t="s">
        <v>287</v>
      </c>
      <c r="N16" s="46">
        <f t="shared" ref="N16:T16" si="5">1-N10</f>
        <v>0.84576271233801192</v>
      </c>
      <c r="O16" s="46">
        <f t="shared" si="5"/>
        <v>0.81169726645551854</v>
      </c>
      <c r="P16" s="46">
        <f t="shared" si="5"/>
        <v>0.77750245779760929</v>
      </c>
      <c r="Q16" s="46">
        <f t="shared" si="5"/>
        <v>0.75177716718634024</v>
      </c>
      <c r="R16" s="46">
        <f t="shared" si="5"/>
        <v>0.74679038865708658</v>
      </c>
      <c r="S16" s="46">
        <f t="shared" si="5"/>
        <v>0.74183766410659846</v>
      </c>
      <c r="T16" s="46">
        <f t="shared" si="5"/>
        <v>0.71282721152104922</v>
      </c>
      <c r="V16" s="159"/>
      <c r="W16" s="28" t="s">
        <v>287</v>
      </c>
      <c r="X16" s="24">
        <v>9598.8804789999995</v>
      </c>
      <c r="Y16" s="24">
        <v>11742.087707000001</v>
      </c>
      <c r="Z16" s="24">
        <v>13293.738652</v>
      </c>
      <c r="AA16" s="24">
        <v>15149.511109999999</v>
      </c>
      <c r="AB16" s="24">
        <v>17520.104748999998</v>
      </c>
      <c r="AC16" s="24">
        <v>19886.038204</v>
      </c>
      <c r="AD16" s="24">
        <v>26641.823670999998</v>
      </c>
    </row>
    <row r="17" spans="2:30" x14ac:dyDescent="0.25">
      <c r="L17" s="159"/>
      <c r="M17" s="28" t="s">
        <v>288</v>
      </c>
      <c r="N17" s="46">
        <f t="shared" ref="N17:T17" si="6">1-N11</f>
        <v>0.64275951745664472</v>
      </c>
      <c r="O17" s="46">
        <f t="shared" si="6"/>
        <v>0.62503622555425131</v>
      </c>
      <c r="P17" s="46">
        <f t="shared" si="6"/>
        <v>0.62418862353849547</v>
      </c>
      <c r="Q17" s="46">
        <f t="shared" si="6"/>
        <v>0.61534050346585123</v>
      </c>
      <c r="R17" s="46">
        <f t="shared" si="6"/>
        <v>0.6341074372101585</v>
      </c>
      <c r="S17" s="46">
        <f t="shared" si="6"/>
        <v>0.65748505723630413</v>
      </c>
      <c r="T17" s="46">
        <f t="shared" si="6"/>
        <v>0.59788693140984295</v>
      </c>
      <c r="V17" s="159"/>
      <c r="W17" s="28" t="s">
        <v>288</v>
      </c>
      <c r="X17" s="24">
        <v>2964.2743519999999</v>
      </c>
      <c r="Y17" s="24">
        <v>3385.9978759999999</v>
      </c>
      <c r="Z17" s="24">
        <v>3407.105939</v>
      </c>
      <c r="AA17" s="24">
        <v>3773.5096610000001</v>
      </c>
      <c r="AB17" s="24">
        <v>4173.7730529999999</v>
      </c>
      <c r="AC17" s="24">
        <v>4440.2952150000001</v>
      </c>
      <c r="AD17" s="24">
        <v>6109.9472320000004</v>
      </c>
    </row>
    <row r="21" spans="2:30" x14ac:dyDescent="0.25">
      <c r="B21" s="157" t="s">
        <v>266</v>
      </c>
      <c r="C21" s="157"/>
      <c r="D21" s="157"/>
      <c r="E21" s="157"/>
      <c r="F21" s="157"/>
      <c r="G21" s="157"/>
      <c r="H21" s="157"/>
      <c r="I21" s="157"/>
      <c r="J21" s="157"/>
    </row>
    <row r="22" spans="2:30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30" x14ac:dyDescent="0.25">
      <c r="B23" s="163" t="s">
        <v>265</v>
      </c>
      <c r="C23" s="163"/>
      <c r="D23" s="163"/>
      <c r="E23" s="163"/>
      <c r="F23" s="163"/>
      <c r="G23" s="163"/>
      <c r="H23" s="163"/>
      <c r="I23" s="163"/>
      <c r="J23" s="163"/>
    </row>
  </sheetData>
  <mergeCells count="8">
    <mergeCell ref="C2:J3"/>
    <mergeCell ref="B2:B3"/>
    <mergeCell ref="B21:J22"/>
    <mergeCell ref="B23:J23"/>
    <mergeCell ref="V13:V17"/>
    <mergeCell ref="V7:V11"/>
    <mergeCell ref="L13:L17"/>
    <mergeCell ref="L7:L11"/>
  </mergeCells>
  <hyperlinks>
    <hyperlink ref="A1" location="Obsah!A1" display="Obsah" xr:uid="{00000000-0004-0000-1B00-000000000000}"/>
  </hyperlinks>
  <pageMargins left="0.7" right="0.7" top="0.75" bottom="0.75" header="0.3" footer="0.3"/>
  <ignoredErrors>
    <ignoredError sqref="N6:T6 X6:AD6" numberStoredAsText="1"/>
  </ignoredError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43"/>
  <sheetViews>
    <sheetView zoomScale="70" zoomScaleNormal="70" workbookViewId="0">
      <selection activeCell="L2" sqref="L2"/>
    </sheetView>
  </sheetViews>
  <sheetFormatPr defaultRowHeight="13.5" x14ac:dyDescent="0.25"/>
  <cols>
    <col min="1" max="11" width="8.6640625" style="8"/>
    <col min="12" max="12" width="8.6640625" style="18"/>
    <col min="13" max="13" width="10.08203125" style="18" customWidth="1"/>
    <col min="14" max="26" width="10.58203125" style="24" customWidth="1"/>
    <col min="27" max="16384" width="8.6640625" style="8"/>
  </cols>
  <sheetData>
    <row r="1" spans="1:26" x14ac:dyDescent="0.25">
      <c r="A1" s="10" t="s">
        <v>86</v>
      </c>
    </row>
    <row r="2" spans="1:26" ht="14" customHeight="1" x14ac:dyDescent="0.25">
      <c r="B2" s="156" t="s">
        <v>72</v>
      </c>
      <c r="C2" s="155" t="s">
        <v>25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43"/>
      <c r="O2" s="43"/>
    </row>
    <row r="3" spans="1:2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6" x14ac:dyDescent="0.25">
      <c r="N4" s="21" t="s">
        <v>346</v>
      </c>
      <c r="O4" s="21" t="s">
        <v>347</v>
      </c>
      <c r="P4" s="21" t="s">
        <v>348</v>
      </c>
      <c r="Q4" s="21" t="s">
        <v>349</v>
      </c>
      <c r="R4" s="21" t="s">
        <v>350</v>
      </c>
      <c r="S4" s="21" t="s">
        <v>290</v>
      </c>
      <c r="T4" s="21" t="s">
        <v>291</v>
      </c>
      <c r="U4" s="21" t="s">
        <v>292</v>
      </c>
      <c r="V4" s="21" t="s">
        <v>293</v>
      </c>
      <c r="W4" s="21" t="s">
        <v>294</v>
      </c>
      <c r="X4" s="21" t="s">
        <v>295</v>
      </c>
      <c r="Y4" s="21" t="s">
        <v>296</v>
      </c>
      <c r="Z4" s="21" t="s">
        <v>297</v>
      </c>
    </row>
    <row r="5" spans="1:26" x14ac:dyDescent="0.25">
      <c r="L5" s="159" t="s">
        <v>358</v>
      </c>
      <c r="M5" s="28" t="s">
        <v>286</v>
      </c>
      <c r="N5" s="26">
        <f>N11+N17</f>
        <v>0.77019048626324127</v>
      </c>
      <c r="O5" s="26">
        <f t="shared" ref="O5:Z5" si="0">O11+O17</f>
        <v>0.81529229523542945</v>
      </c>
      <c r="P5" s="26">
        <f t="shared" si="0"/>
        <v>0.83434319079136432</v>
      </c>
      <c r="Q5" s="26">
        <f t="shared" si="0"/>
        <v>0.82888231625691855</v>
      </c>
      <c r="R5" s="26">
        <f t="shared" si="0"/>
        <v>0.83953738307019166</v>
      </c>
      <c r="S5" s="26">
        <f t="shared" si="0"/>
        <v>0.84925583198875121</v>
      </c>
      <c r="T5" s="26">
        <f t="shared" si="0"/>
        <v>0.86381639897286966</v>
      </c>
      <c r="U5" s="26">
        <f t="shared" si="0"/>
        <v>0.88303571555117721</v>
      </c>
      <c r="V5" s="26">
        <f t="shared" si="0"/>
        <v>0.87933004982046858</v>
      </c>
      <c r="W5" s="26">
        <f t="shared" si="0"/>
        <v>0.90918789944040745</v>
      </c>
      <c r="X5" s="26">
        <f t="shared" si="0"/>
        <v>0.84534966714444404</v>
      </c>
      <c r="Y5" s="26">
        <f t="shared" si="0"/>
        <v>0.89568801462755288</v>
      </c>
      <c r="Z5" s="26">
        <f t="shared" si="0"/>
        <v>0.98678107722339869</v>
      </c>
    </row>
    <row r="6" spans="1:26" x14ac:dyDescent="0.25">
      <c r="L6" s="159"/>
      <c r="M6" s="28" t="s">
        <v>284</v>
      </c>
      <c r="N6" s="26">
        <f t="shared" ref="N6:Z6" si="1">N12+N18</f>
        <v>0.49654888407490816</v>
      </c>
      <c r="O6" s="26">
        <f t="shared" si="1"/>
        <v>0.53166973013469521</v>
      </c>
      <c r="P6" s="26">
        <f t="shared" si="1"/>
        <v>0.58280933337471308</v>
      </c>
      <c r="Q6" s="26">
        <f t="shared" si="1"/>
        <v>0.61068840193515039</v>
      </c>
      <c r="R6" s="26">
        <f t="shared" si="1"/>
        <v>0.64518752154955994</v>
      </c>
      <c r="S6" s="26">
        <f t="shared" si="1"/>
        <v>0.68816877201471849</v>
      </c>
      <c r="T6" s="26">
        <f t="shared" si="1"/>
        <v>0.67510415122679168</v>
      </c>
      <c r="U6" s="26">
        <f t="shared" si="1"/>
        <v>0.65195843393524311</v>
      </c>
      <c r="V6" s="26">
        <f t="shared" si="1"/>
        <v>0.61370601831147265</v>
      </c>
      <c r="W6" s="26">
        <f t="shared" si="1"/>
        <v>0.62466863837172615</v>
      </c>
      <c r="X6" s="26">
        <f t="shared" si="1"/>
        <v>0.63679616257432214</v>
      </c>
      <c r="Y6" s="26">
        <f t="shared" si="1"/>
        <v>0.64383314264135638</v>
      </c>
      <c r="Z6" s="26">
        <f t="shared" si="1"/>
        <v>0.69831768065414146</v>
      </c>
    </row>
    <row r="7" spans="1:26" x14ac:dyDescent="0.25">
      <c r="L7" s="159"/>
      <c r="M7" s="28" t="s">
        <v>285</v>
      </c>
      <c r="N7" s="26">
        <f t="shared" ref="N7:Z7" si="2">N13+N19</f>
        <v>0.65238488459119492</v>
      </c>
      <c r="O7" s="26">
        <f t="shared" si="2"/>
        <v>0.75550881991469443</v>
      </c>
      <c r="P7" s="26">
        <f t="shared" si="2"/>
        <v>0.77288919084919472</v>
      </c>
      <c r="Q7" s="26">
        <f t="shared" si="2"/>
        <v>0.75226041003676392</v>
      </c>
      <c r="R7" s="26">
        <f t="shared" si="2"/>
        <v>0.75753140960038101</v>
      </c>
      <c r="S7" s="26">
        <f t="shared" si="2"/>
        <v>0.75983215819979544</v>
      </c>
      <c r="T7" s="26">
        <f t="shared" si="2"/>
        <v>0.76591878999275043</v>
      </c>
      <c r="U7" s="26">
        <f t="shared" si="2"/>
        <v>0.75684277396012767</v>
      </c>
      <c r="V7" s="26">
        <f t="shared" si="2"/>
        <v>0.7350651121955859</v>
      </c>
      <c r="W7" s="26">
        <f t="shared" si="2"/>
        <v>0.73117811362077734</v>
      </c>
      <c r="X7" s="26">
        <f t="shared" si="2"/>
        <v>0.76265478029085498</v>
      </c>
      <c r="Y7" s="26">
        <f t="shared" si="2"/>
        <v>0.78872224775378985</v>
      </c>
      <c r="Z7" s="26">
        <f t="shared" si="2"/>
        <v>0.93321129954299109</v>
      </c>
    </row>
    <row r="8" spans="1:26" x14ac:dyDescent="0.25">
      <c r="L8" s="159"/>
      <c r="M8" s="28" t="s">
        <v>287</v>
      </c>
      <c r="N8" s="26">
        <f t="shared" ref="N8:Z8" si="3">N14+N20</f>
        <v>0.35843711354634483</v>
      </c>
      <c r="O8" s="26">
        <f t="shared" si="3"/>
        <v>0.39567353758613105</v>
      </c>
      <c r="P8" s="26">
        <f t="shared" si="3"/>
        <v>0.46171619418674581</v>
      </c>
      <c r="Q8" s="26">
        <f t="shared" si="3"/>
        <v>0.51290855609312103</v>
      </c>
      <c r="R8" s="26">
        <f t="shared" si="3"/>
        <v>0.56669908758146736</v>
      </c>
      <c r="S8" s="26">
        <f t="shared" si="3"/>
        <v>0.60244662296986806</v>
      </c>
      <c r="T8" s="26">
        <f t="shared" si="3"/>
        <v>0.62378039340082814</v>
      </c>
      <c r="U8" s="26">
        <f t="shared" si="3"/>
        <v>0.64856081801032328</v>
      </c>
      <c r="V8" s="26">
        <f t="shared" si="3"/>
        <v>0.66229854783999897</v>
      </c>
      <c r="W8" s="26">
        <f t="shared" si="3"/>
        <v>0.67575532440670294</v>
      </c>
      <c r="X8" s="26">
        <f t="shared" si="3"/>
        <v>0.67895901102439082</v>
      </c>
      <c r="Y8" s="26">
        <f t="shared" si="3"/>
        <v>0.70098227240221767</v>
      </c>
      <c r="Z8" s="26">
        <f t="shared" si="3"/>
        <v>0.76514190699213558</v>
      </c>
    </row>
    <row r="9" spans="1:26" x14ac:dyDescent="0.25">
      <c r="L9" s="159"/>
      <c r="M9" s="28" t="s">
        <v>288</v>
      </c>
      <c r="N9" s="26">
        <f t="shared" ref="N9:Z9" si="4">N15+N21</f>
        <v>0.58357754594646705</v>
      </c>
      <c r="O9" s="26">
        <f t="shared" si="4"/>
        <v>0.66687977883395955</v>
      </c>
      <c r="P9" s="26">
        <f t="shared" si="4"/>
        <v>0.67113802739695683</v>
      </c>
      <c r="Q9" s="26">
        <f t="shared" si="4"/>
        <v>0.66009301463759784</v>
      </c>
      <c r="R9" s="26">
        <f t="shared" si="4"/>
        <v>0.62955548202073686</v>
      </c>
      <c r="S9" s="26">
        <f t="shared" si="4"/>
        <v>0.6270863933574955</v>
      </c>
      <c r="T9" s="26">
        <f t="shared" si="4"/>
        <v>0.63384428634046885</v>
      </c>
      <c r="U9" s="26">
        <f t="shared" si="4"/>
        <v>0.60186159576566511</v>
      </c>
      <c r="V9" s="26">
        <f t="shared" si="4"/>
        <v>0.58039167194115948</v>
      </c>
      <c r="W9" s="26">
        <f t="shared" si="4"/>
        <v>0.59013565322009909</v>
      </c>
      <c r="X9" s="26">
        <f t="shared" si="4"/>
        <v>0.55125982011447261</v>
      </c>
      <c r="Y9" s="26">
        <f t="shared" si="4"/>
        <v>0.59438093270409598</v>
      </c>
      <c r="Z9" s="26">
        <f t="shared" si="4"/>
        <v>0.6730810451739434</v>
      </c>
    </row>
    <row r="10" spans="1:26" x14ac:dyDescent="0.25"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5">
      <c r="L11" s="159" t="s">
        <v>356</v>
      </c>
      <c r="M11" s="28" t="s">
        <v>286</v>
      </c>
      <c r="N11" s="26">
        <f>N27/N39</f>
        <v>0.39117241087939914</v>
      </c>
      <c r="O11" s="26">
        <f t="shared" ref="O11:Z11" si="5">O27/O39</f>
        <v>0.41177116326558716</v>
      </c>
      <c r="P11" s="26">
        <f t="shared" si="5"/>
        <v>0.42531010995715784</v>
      </c>
      <c r="Q11" s="26">
        <f t="shared" si="5"/>
        <v>0.4229718369588536</v>
      </c>
      <c r="R11" s="26">
        <f t="shared" si="5"/>
        <v>0.42819314659046576</v>
      </c>
      <c r="S11" s="26">
        <f t="shared" si="5"/>
        <v>0.43299651836858283</v>
      </c>
      <c r="T11" s="26">
        <f t="shared" si="5"/>
        <v>0.44094821774014914</v>
      </c>
      <c r="U11" s="26">
        <f t="shared" si="5"/>
        <v>0.44747425394151974</v>
      </c>
      <c r="V11" s="26">
        <f t="shared" si="5"/>
        <v>0.441292228509367</v>
      </c>
      <c r="W11" s="26">
        <f t="shared" si="5"/>
        <v>0.45210513538036334</v>
      </c>
      <c r="X11" s="26">
        <f t="shared" si="5"/>
        <v>0.41282808329449194</v>
      </c>
      <c r="Y11" s="26">
        <f t="shared" si="5"/>
        <v>0.43410363931975599</v>
      </c>
      <c r="Z11" s="26">
        <f t="shared" si="5"/>
        <v>0.47983587615802009</v>
      </c>
    </row>
    <row r="12" spans="1:26" x14ac:dyDescent="0.25">
      <c r="L12" s="159"/>
      <c r="M12" s="28" t="s">
        <v>284</v>
      </c>
      <c r="N12" s="26">
        <f t="shared" ref="N12:Z12" si="6">N28/N40</f>
        <v>0.2865072896844626</v>
      </c>
      <c r="O12" s="26">
        <f t="shared" si="6"/>
        <v>0.29913404972063795</v>
      </c>
      <c r="P12" s="26">
        <f t="shared" si="6"/>
        <v>0.31957865687004744</v>
      </c>
      <c r="Q12" s="26">
        <f t="shared" si="6"/>
        <v>0.33226048509234757</v>
      </c>
      <c r="R12" s="26">
        <f t="shared" si="6"/>
        <v>0.34246981523663556</v>
      </c>
      <c r="S12" s="26">
        <f t="shared" si="6"/>
        <v>0.36430953183124148</v>
      </c>
      <c r="T12" s="26">
        <f t="shared" si="6"/>
        <v>0.35737707217334003</v>
      </c>
      <c r="U12" s="26">
        <f t="shared" si="6"/>
        <v>0.3510506157189261</v>
      </c>
      <c r="V12" s="26">
        <f t="shared" si="6"/>
        <v>0.33761780122837348</v>
      </c>
      <c r="W12" s="26">
        <f t="shared" si="6"/>
        <v>0.34650168782516527</v>
      </c>
      <c r="X12" s="26">
        <f t="shared" si="6"/>
        <v>0.3421473794598347</v>
      </c>
      <c r="Y12" s="26">
        <f t="shared" si="6"/>
        <v>0.34878211816514865</v>
      </c>
      <c r="Z12" s="26">
        <f t="shared" si="6"/>
        <v>0.37392226752777263</v>
      </c>
    </row>
    <row r="13" spans="1:26" x14ac:dyDescent="0.25">
      <c r="L13" s="159"/>
      <c r="M13" s="28" t="s">
        <v>285</v>
      </c>
      <c r="N13" s="26">
        <f t="shared" ref="N13:Z13" si="7">N29/N41</f>
        <v>0.2599850366352201</v>
      </c>
      <c r="O13" s="26">
        <f t="shared" si="7"/>
        <v>0.29727305793983316</v>
      </c>
      <c r="P13" s="26">
        <f t="shared" si="7"/>
        <v>0.28901990329428989</v>
      </c>
      <c r="Q13" s="26">
        <f t="shared" si="7"/>
        <v>0.27714206130688834</v>
      </c>
      <c r="R13" s="26">
        <f t="shared" si="7"/>
        <v>0.29341953008509131</v>
      </c>
      <c r="S13" s="26">
        <f t="shared" si="7"/>
        <v>0.29760921136678337</v>
      </c>
      <c r="T13" s="26">
        <f t="shared" si="7"/>
        <v>0.31198729608655806</v>
      </c>
      <c r="U13" s="26">
        <f t="shared" si="7"/>
        <v>0.30533838251001749</v>
      </c>
      <c r="V13" s="26">
        <f t="shared" si="7"/>
        <v>0.3092385197315628</v>
      </c>
      <c r="W13" s="26">
        <f t="shared" si="7"/>
        <v>0.31119321505209829</v>
      </c>
      <c r="X13" s="26">
        <f t="shared" si="7"/>
        <v>0.31859503995475341</v>
      </c>
      <c r="Y13" s="26">
        <f t="shared" si="7"/>
        <v>0.32957925215040029</v>
      </c>
      <c r="Z13" s="26">
        <f t="shared" si="7"/>
        <v>0.40639680265712202</v>
      </c>
    </row>
    <row r="14" spans="1:26" x14ac:dyDescent="0.25">
      <c r="L14" s="159"/>
      <c r="M14" s="28" t="s">
        <v>287</v>
      </c>
      <c r="N14" s="26">
        <f t="shared" ref="N14:Z14" si="8">N30/N42</f>
        <v>0.1542372876619881</v>
      </c>
      <c r="O14" s="26">
        <f t="shared" si="8"/>
        <v>0.16983324204003977</v>
      </c>
      <c r="P14" s="26">
        <f t="shared" si="8"/>
        <v>0.18830273354448143</v>
      </c>
      <c r="Q14" s="26">
        <f t="shared" si="8"/>
        <v>0.20335345494346321</v>
      </c>
      <c r="R14" s="26">
        <f t="shared" si="8"/>
        <v>0.22249754220239071</v>
      </c>
      <c r="S14" s="26">
        <f t="shared" si="8"/>
        <v>0.23403606718938239</v>
      </c>
      <c r="T14" s="26">
        <f t="shared" si="8"/>
        <v>0.24822283281365973</v>
      </c>
      <c r="U14" s="26">
        <f t="shared" si="8"/>
        <v>0.25320362615928382</v>
      </c>
      <c r="V14" s="26">
        <f t="shared" si="8"/>
        <v>0.25320961134291337</v>
      </c>
      <c r="W14" s="26">
        <f t="shared" si="8"/>
        <v>0.25880773810642321</v>
      </c>
      <c r="X14" s="26">
        <f t="shared" si="8"/>
        <v>0.25816233589340148</v>
      </c>
      <c r="Y14" s="26">
        <f t="shared" si="8"/>
        <v>0.26470552084664456</v>
      </c>
      <c r="Z14" s="26">
        <f t="shared" si="8"/>
        <v>0.28717278847895072</v>
      </c>
    </row>
    <row r="15" spans="1:26" x14ac:dyDescent="0.25">
      <c r="L15" s="159"/>
      <c r="M15" s="28" t="s">
        <v>288</v>
      </c>
      <c r="N15" s="26">
        <f t="shared" ref="N15:Z15" si="9">N31/N43</f>
        <v>0.35724048254335533</v>
      </c>
      <c r="O15" s="26">
        <f t="shared" si="9"/>
        <v>0.39030302793613919</v>
      </c>
      <c r="P15" s="26">
        <f t="shared" si="9"/>
        <v>0.37496377444574869</v>
      </c>
      <c r="Q15" s="26">
        <f t="shared" si="9"/>
        <v>0.38505961559722279</v>
      </c>
      <c r="R15" s="26">
        <f t="shared" si="9"/>
        <v>0.37581137646150453</v>
      </c>
      <c r="S15" s="26">
        <f t="shared" si="9"/>
        <v>0.37324318910154508</v>
      </c>
      <c r="T15" s="26">
        <f t="shared" si="9"/>
        <v>0.38465949653414883</v>
      </c>
      <c r="U15" s="26">
        <f t="shared" si="9"/>
        <v>0.36918841137296532</v>
      </c>
      <c r="V15" s="26">
        <f t="shared" si="9"/>
        <v>0.36589256278984145</v>
      </c>
      <c r="W15" s="26">
        <f t="shared" si="9"/>
        <v>0.37205923367053828</v>
      </c>
      <c r="X15" s="26">
        <f t="shared" si="9"/>
        <v>0.34251494276369587</v>
      </c>
      <c r="Y15" s="26">
        <f t="shared" si="9"/>
        <v>0.36566996647021466</v>
      </c>
      <c r="Z15" s="26">
        <f t="shared" si="9"/>
        <v>0.40211306859015705</v>
      </c>
    </row>
    <row r="16" spans="1:26" x14ac:dyDescent="0.25"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2:26" x14ac:dyDescent="0.25">
      <c r="L17" s="159" t="s">
        <v>357</v>
      </c>
      <c r="M17" s="28" t="s">
        <v>286</v>
      </c>
      <c r="N17" s="26">
        <f>N33/N39</f>
        <v>0.37901807538384213</v>
      </c>
      <c r="O17" s="26">
        <f t="shared" ref="O17:Y17" si="10">O33/O39</f>
        <v>0.40352113196984229</v>
      </c>
      <c r="P17" s="26">
        <f t="shared" si="10"/>
        <v>0.40903308083420648</v>
      </c>
      <c r="Q17" s="26">
        <f t="shared" si="10"/>
        <v>0.40591047929806495</v>
      </c>
      <c r="R17" s="26">
        <f t="shared" si="10"/>
        <v>0.4113442364797259</v>
      </c>
      <c r="S17" s="26">
        <f t="shared" si="10"/>
        <v>0.41625931362016838</v>
      </c>
      <c r="T17" s="26">
        <f t="shared" si="10"/>
        <v>0.42286818123272052</v>
      </c>
      <c r="U17" s="26">
        <f t="shared" si="10"/>
        <v>0.43556146160965747</v>
      </c>
      <c r="V17" s="26">
        <f t="shared" si="10"/>
        <v>0.43803782131110158</v>
      </c>
      <c r="W17" s="26">
        <f t="shared" si="10"/>
        <v>0.45708276406004417</v>
      </c>
      <c r="X17" s="26">
        <f t="shared" si="10"/>
        <v>0.43252158384995215</v>
      </c>
      <c r="Y17" s="26">
        <f t="shared" si="10"/>
        <v>0.46158437530779689</v>
      </c>
      <c r="Z17" s="26">
        <f>Z33/Z39</f>
        <v>0.50694520106537855</v>
      </c>
    </row>
    <row r="18" spans="2:26" x14ac:dyDescent="0.25">
      <c r="L18" s="159"/>
      <c r="M18" s="28" t="s">
        <v>284</v>
      </c>
      <c r="N18" s="26">
        <f t="shared" ref="N18:Z18" si="11">N34/N40</f>
        <v>0.21004159439044554</v>
      </c>
      <c r="O18" s="26">
        <f t="shared" si="11"/>
        <v>0.23253568041405726</v>
      </c>
      <c r="P18" s="26">
        <f t="shared" si="11"/>
        <v>0.26323067650466558</v>
      </c>
      <c r="Q18" s="26">
        <f t="shared" si="11"/>
        <v>0.27842791684280288</v>
      </c>
      <c r="R18" s="26">
        <f t="shared" si="11"/>
        <v>0.30271770631292444</v>
      </c>
      <c r="S18" s="26">
        <f t="shared" si="11"/>
        <v>0.323859240183477</v>
      </c>
      <c r="T18" s="26">
        <f t="shared" si="11"/>
        <v>0.31772707905345171</v>
      </c>
      <c r="U18" s="26">
        <f t="shared" si="11"/>
        <v>0.30090781821631707</v>
      </c>
      <c r="V18" s="26">
        <f t="shared" si="11"/>
        <v>0.27608821708309911</v>
      </c>
      <c r="W18" s="26">
        <f t="shared" si="11"/>
        <v>0.27816695054656082</v>
      </c>
      <c r="X18" s="26">
        <f t="shared" si="11"/>
        <v>0.29464878311448739</v>
      </c>
      <c r="Y18" s="26">
        <f t="shared" si="11"/>
        <v>0.29505102447620768</v>
      </c>
      <c r="Z18" s="26">
        <f t="shared" si="11"/>
        <v>0.32439541312636883</v>
      </c>
    </row>
    <row r="19" spans="2:26" x14ac:dyDescent="0.25">
      <c r="L19" s="159"/>
      <c r="M19" s="28" t="s">
        <v>285</v>
      </c>
      <c r="N19" s="26">
        <f t="shared" ref="N19:Z19" si="12">N35/N41</f>
        <v>0.39239984795597482</v>
      </c>
      <c r="O19" s="26">
        <f t="shared" si="12"/>
        <v>0.45823576197486132</v>
      </c>
      <c r="P19" s="26">
        <f t="shared" si="12"/>
        <v>0.48386928755490483</v>
      </c>
      <c r="Q19" s="26">
        <f t="shared" si="12"/>
        <v>0.47511834872987557</v>
      </c>
      <c r="R19" s="26">
        <f t="shared" si="12"/>
        <v>0.4641118795152897</v>
      </c>
      <c r="S19" s="26">
        <f t="shared" si="12"/>
        <v>0.46222294683301207</v>
      </c>
      <c r="T19" s="26">
        <f t="shared" si="12"/>
        <v>0.45393149390619231</v>
      </c>
      <c r="U19" s="26">
        <f t="shared" si="12"/>
        <v>0.45150439145011018</v>
      </c>
      <c r="V19" s="26">
        <f t="shared" si="12"/>
        <v>0.4258265924640231</v>
      </c>
      <c r="W19" s="26">
        <f t="shared" si="12"/>
        <v>0.41998489856867904</v>
      </c>
      <c r="X19" s="26">
        <f t="shared" si="12"/>
        <v>0.44405974033610152</v>
      </c>
      <c r="Y19" s="26">
        <f t="shared" si="12"/>
        <v>0.4591429956033895</v>
      </c>
      <c r="Z19" s="26">
        <f t="shared" si="12"/>
        <v>0.52681449688586901</v>
      </c>
    </row>
    <row r="20" spans="2:26" x14ac:dyDescent="0.25">
      <c r="L20" s="159"/>
      <c r="M20" s="28" t="s">
        <v>287</v>
      </c>
      <c r="N20" s="26">
        <f t="shared" ref="N20:Z20" si="13">N36/N42</f>
        <v>0.20419982588435673</v>
      </c>
      <c r="O20" s="26">
        <f t="shared" si="13"/>
        <v>0.22584029554609128</v>
      </c>
      <c r="P20" s="26">
        <f t="shared" si="13"/>
        <v>0.27341346064226441</v>
      </c>
      <c r="Q20" s="26">
        <f t="shared" si="13"/>
        <v>0.30955510114965779</v>
      </c>
      <c r="R20" s="26">
        <f t="shared" si="13"/>
        <v>0.34420154537907666</v>
      </c>
      <c r="S20" s="26">
        <f t="shared" si="13"/>
        <v>0.3684105557804857</v>
      </c>
      <c r="T20" s="26">
        <f t="shared" si="13"/>
        <v>0.37555756058716838</v>
      </c>
      <c r="U20" s="26">
        <f t="shared" si="13"/>
        <v>0.39535719185103951</v>
      </c>
      <c r="V20" s="26">
        <f t="shared" si="13"/>
        <v>0.40908893649708561</v>
      </c>
      <c r="W20" s="26">
        <f t="shared" si="13"/>
        <v>0.41694758630027967</v>
      </c>
      <c r="X20" s="26">
        <f t="shared" si="13"/>
        <v>0.42079667513098934</v>
      </c>
      <c r="Y20" s="26">
        <f t="shared" si="13"/>
        <v>0.43627675155557305</v>
      </c>
      <c r="Z20" s="26">
        <f t="shared" si="13"/>
        <v>0.47796911851318485</v>
      </c>
    </row>
    <row r="21" spans="2:26" x14ac:dyDescent="0.25">
      <c r="B21" s="157" t="s">
        <v>267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288</v>
      </c>
      <c r="N21" s="26">
        <f t="shared" ref="N21:Z21" si="14">N37/N43</f>
        <v>0.22633706340311169</v>
      </c>
      <c r="O21" s="26">
        <f t="shared" si="14"/>
        <v>0.27657675089782036</v>
      </c>
      <c r="P21" s="26">
        <f t="shared" si="14"/>
        <v>0.29617425295120814</v>
      </c>
      <c r="Q21" s="26">
        <f t="shared" si="14"/>
        <v>0.27503339904037499</v>
      </c>
      <c r="R21" s="26">
        <f t="shared" si="14"/>
        <v>0.25374410555923232</v>
      </c>
      <c r="S21" s="26">
        <f t="shared" si="14"/>
        <v>0.25384320425595047</v>
      </c>
      <c r="T21" s="26">
        <f t="shared" si="14"/>
        <v>0.24918478980632006</v>
      </c>
      <c r="U21" s="26">
        <f t="shared" si="14"/>
        <v>0.23267318439269982</v>
      </c>
      <c r="V21" s="26">
        <f t="shared" si="14"/>
        <v>0.21449910915131809</v>
      </c>
      <c r="W21" s="26">
        <f t="shared" si="14"/>
        <v>0.21807641954956081</v>
      </c>
      <c r="X21" s="26">
        <f t="shared" si="14"/>
        <v>0.20874487735077676</v>
      </c>
      <c r="Y21" s="26">
        <f t="shared" si="14"/>
        <v>0.22871096623388135</v>
      </c>
      <c r="Z21" s="26">
        <f t="shared" si="14"/>
        <v>0.27096797658378635</v>
      </c>
    </row>
    <row r="22" spans="2:26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26" x14ac:dyDescent="0.25">
      <c r="B23" s="163" t="s">
        <v>265</v>
      </c>
      <c r="C23" s="163"/>
      <c r="D23" s="163"/>
      <c r="E23" s="163"/>
      <c r="F23" s="163"/>
      <c r="G23" s="163"/>
      <c r="H23" s="163"/>
      <c r="I23" s="163"/>
      <c r="J23" s="163"/>
    </row>
    <row r="26" spans="2:26" x14ac:dyDescent="0.25">
      <c r="N26" s="21" t="s">
        <v>346</v>
      </c>
      <c r="O26" s="21" t="s">
        <v>347</v>
      </c>
      <c r="P26" s="21" t="s">
        <v>348</v>
      </c>
      <c r="Q26" s="21" t="s">
        <v>349</v>
      </c>
      <c r="R26" s="21" t="s">
        <v>350</v>
      </c>
      <c r="S26" s="21" t="s">
        <v>290</v>
      </c>
      <c r="T26" s="21" t="s">
        <v>291</v>
      </c>
      <c r="U26" s="21" t="s">
        <v>292</v>
      </c>
      <c r="V26" s="21" t="s">
        <v>293</v>
      </c>
      <c r="W26" s="21" t="s">
        <v>294</v>
      </c>
      <c r="X26" s="21" t="s">
        <v>295</v>
      </c>
      <c r="Y26" s="21" t="s">
        <v>296</v>
      </c>
      <c r="Z26" s="21" t="s">
        <v>297</v>
      </c>
    </row>
    <row r="27" spans="2:26" x14ac:dyDescent="0.25">
      <c r="L27" s="159" t="s">
        <v>494</v>
      </c>
      <c r="M27" s="28" t="s">
        <v>286</v>
      </c>
      <c r="N27" s="23">
        <v>8249.5914420000008</v>
      </c>
      <c r="O27" s="23">
        <v>8973.3583670000007</v>
      </c>
      <c r="P27" s="23">
        <v>9619.6215360000006</v>
      </c>
      <c r="Q27" s="23">
        <v>9858.2046040000005</v>
      </c>
      <c r="R27" s="23">
        <v>10099.706109999999</v>
      </c>
      <c r="S27" s="23">
        <v>10439.156360999999</v>
      </c>
      <c r="T27" s="23">
        <v>10749.700220999999</v>
      </c>
      <c r="U27" s="23">
        <v>11264.851111</v>
      </c>
      <c r="V27" s="23">
        <v>11417.509699</v>
      </c>
      <c r="W27" s="23">
        <v>11908.720529</v>
      </c>
      <c r="X27" s="23">
        <v>11780.008073999999</v>
      </c>
      <c r="Y27" s="23">
        <v>12428.777887</v>
      </c>
      <c r="Z27" s="23">
        <v>14502.559520999999</v>
      </c>
    </row>
    <row r="28" spans="2:26" x14ac:dyDescent="0.25">
      <c r="L28" s="159"/>
      <c r="M28" s="28" t="s">
        <v>284</v>
      </c>
      <c r="N28" s="23">
        <v>5025.7676220000003</v>
      </c>
      <c r="O28" s="23">
        <v>5669.7568650000003</v>
      </c>
      <c r="P28" s="23">
        <v>6178.4780890000002</v>
      </c>
      <c r="Q28" s="23">
        <v>6366.5428330000004</v>
      </c>
      <c r="R28" s="23">
        <v>6480.0426090000001</v>
      </c>
      <c r="S28" s="23">
        <v>7227.5368019999996</v>
      </c>
      <c r="T28" s="23">
        <v>7375.9768679999997</v>
      </c>
      <c r="U28" s="23">
        <v>7770.5404840000001</v>
      </c>
      <c r="V28" s="23">
        <v>7987.1256089999997</v>
      </c>
      <c r="W28" s="23">
        <v>8564.8980200000005</v>
      </c>
      <c r="X28" s="23">
        <v>8476.3249639999995</v>
      </c>
      <c r="Y28" s="23">
        <v>9282.3477800000001</v>
      </c>
      <c r="Z28" s="23">
        <v>11336.425738</v>
      </c>
    </row>
    <row r="29" spans="2:26" x14ac:dyDescent="0.25">
      <c r="L29" s="159"/>
      <c r="M29" s="28" t="s">
        <v>285</v>
      </c>
      <c r="N29" s="23">
        <v>3307.0096659999999</v>
      </c>
      <c r="O29" s="23">
        <v>3937.8275619999999</v>
      </c>
      <c r="P29" s="23">
        <v>3948.0118790000001</v>
      </c>
      <c r="Q29" s="23">
        <v>3837.0595530000001</v>
      </c>
      <c r="R29" s="23">
        <v>4065.5329830000001</v>
      </c>
      <c r="S29" s="23">
        <v>4277.1503030000003</v>
      </c>
      <c r="T29" s="23">
        <v>4561.6910509999998</v>
      </c>
      <c r="U29" s="23">
        <v>4945.4741800000002</v>
      </c>
      <c r="V29" s="23">
        <v>5202.4123890000001</v>
      </c>
      <c r="W29" s="23">
        <v>5626.74676</v>
      </c>
      <c r="X29" s="23">
        <v>5689.3746449999999</v>
      </c>
      <c r="Y29" s="23">
        <v>6191.8713260000004</v>
      </c>
      <c r="Z29" s="23">
        <v>8038.8538740000004</v>
      </c>
    </row>
    <row r="30" spans="2:26" x14ac:dyDescent="0.25">
      <c r="L30" s="159"/>
      <c r="M30" s="28" t="s">
        <v>287</v>
      </c>
      <c r="N30" s="23">
        <v>9598.8804789999995</v>
      </c>
      <c r="O30" s="23">
        <v>10738.912544000001</v>
      </c>
      <c r="P30" s="23">
        <v>11742.087707000001</v>
      </c>
      <c r="Q30" s="23">
        <v>12466.624226</v>
      </c>
      <c r="R30" s="23">
        <v>13293.738652</v>
      </c>
      <c r="S30" s="23">
        <v>14219.937828</v>
      </c>
      <c r="T30" s="23">
        <v>15149.511109999999</v>
      </c>
      <c r="U30" s="23">
        <v>16992.596633000001</v>
      </c>
      <c r="V30" s="23">
        <v>17520.104748999998</v>
      </c>
      <c r="W30" s="23">
        <v>18731.261806999999</v>
      </c>
      <c r="X30" s="23">
        <v>19886.038204</v>
      </c>
      <c r="Y30" s="23">
        <v>21543.005872999998</v>
      </c>
      <c r="Z30" s="23">
        <v>26641.823670999998</v>
      </c>
    </row>
    <row r="31" spans="2:26" x14ac:dyDescent="0.25">
      <c r="L31" s="159"/>
      <c r="M31" s="28" t="s">
        <v>288</v>
      </c>
      <c r="N31" s="23">
        <v>2964.2743519999999</v>
      </c>
      <c r="O31" s="23">
        <v>3293.0256770000001</v>
      </c>
      <c r="P31" s="23">
        <v>3385.9978759999999</v>
      </c>
      <c r="Q31" s="23">
        <v>3482.9412349999998</v>
      </c>
      <c r="R31" s="23">
        <v>3407.105939</v>
      </c>
      <c r="S31" s="23">
        <v>3521.9973810000001</v>
      </c>
      <c r="T31" s="23">
        <v>3773.5096610000001</v>
      </c>
      <c r="U31" s="23">
        <v>3930.4905840000001</v>
      </c>
      <c r="V31" s="23">
        <v>4173.7730529999999</v>
      </c>
      <c r="W31" s="23">
        <v>4468.6174259999998</v>
      </c>
      <c r="X31" s="23">
        <v>4440.2952150000001</v>
      </c>
      <c r="Y31" s="23">
        <v>4951.2444800000003</v>
      </c>
      <c r="Z31" s="23">
        <v>6109.9472320000004</v>
      </c>
    </row>
    <row r="32" spans="2:26" x14ac:dyDescent="0.25"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2:26" x14ac:dyDescent="0.25">
      <c r="L33" s="159" t="s">
        <v>495</v>
      </c>
      <c r="M33" s="28" t="s">
        <v>286</v>
      </c>
      <c r="N33" s="23">
        <v>7993.2637990000003</v>
      </c>
      <c r="O33" s="23">
        <v>8793.5728600000002</v>
      </c>
      <c r="P33" s="23">
        <v>9251.4693189999998</v>
      </c>
      <c r="Q33" s="23">
        <v>9460.5555409999997</v>
      </c>
      <c r="R33" s="23">
        <v>9702.2942370000001</v>
      </c>
      <c r="S33" s="23">
        <v>10035.637418</v>
      </c>
      <c r="T33" s="23">
        <v>10308.934243</v>
      </c>
      <c r="U33" s="23">
        <v>10964.954903</v>
      </c>
      <c r="V33" s="23">
        <v>11333.308746999999</v>
      </c>
      <c r="W33" s="23">
        <v>12039.834255</v>
      </c>
      <c r="X33" s="23">
        <v>12341.960143</v>
      </c>
      <c r="Y33" s="23">
        <v>13215.576091000001</v>
      </c>
      <c r="Z33" s="23">
        <v>15321.911757</v>
      </c>
    </row>
    <row r="34" spans="12:26" x14ac:dyDescent="0.25">
      <c r="L34" s="159"/>
      <c r="M34" s="28" t="s">
        <v>284</v>
      </c>
      <c r="N34" s="23">
        <v>3684.4446280000002</v>
      </c>
      <c r="O34" s="23">
        <v>4407.4580329999999</v>
      </c>
      <c r="P34" s="23">
        <v>5089.0913149999997</v>
      </c>
      <c r="Q34" s="23">
        <v>5335.0408429999998</v>
      </c>
      <c r="R34" s="23">
        <v>5727.8730800000003</v>
      </c>
      <c r="S34" s="23">
        <v>6425.0434660000001</v>
      </c>
      <c r="T34" s="23">
        <v>6557.6327300000003</v>
      </c>
      <c r="U34" s="23">
        <v>6660.6246469999996</v>
      </c>
      <c r="V34" s="23">
        <v>6531.5017779999998</v>
      </c>
      <c r="W34" s="23">
        <v>6875.7863170000001</v>
      </c>
      <c r="X34" s="23">
        <v>7299.5994879999998</v>
      </c>
      <c r="Y34" s="23">
        <v>7852.3699450000004</v>
      </c>
      <c r="Z34" s="23">
        <v>9834.8903769999997</v>
      </c>
    </row>
    <row r="35" spans="12:26" x14ac:dyDescent="0.25">
      <c r="L35" s="159"/>
      <c r="M35" s="28" t="s">
        <v>285</v>
      </c>
      <c r="N35" s="23">
        <v>4991.3260659999996</v>
      </c>
      <c r="O35" s="23">
        <v>6070.0200210000003</v>
      </c>
      <c r="P35" s="23">
        <v>6609.6544679999997</v>
      </c>
      <c r="Q35" s="23">
        <v>6578.0610500000003</v>
      </c>
      <c r="R35" s="23">
        <v>6430.5949689999998</v>
      </c>
      <c r="S35" s="23">
        <v>6642.9295249999996</v>
      </c>
      <c r="T35" s="23">
        <v>6637.1139450000001</v>
      </c>
      <c r="U35" s="23">
        <v>7312.8811770000002</v>
      </c>
      <c r="V35" s="23">
        <v>7163.8085129999999</v>
      </c>
      <c r="W35" s="23">
        <v>7593.8309479999998</v>
      </c>
      <c r="X35" s="23">
        <v>7929.8856249999999</v>
      </c>
      <c r="Y35" s="23">
        <v>8626.0112869999994</v>
      </c>
      <c r="Z35" s="23">
        <v>10420.8122</v>
      </c>
    </row>
    <row r="36" spans="12:26" x14ac:dyDescent="0.25">
      <c r="L36" s="159"/>
      <c r="M36" s="28" t="s">
        <v>287</v>
      </c>
      <c r="N36" s="23">
        <v>12708.274063999999</v>
      </c>
      <c r="O36" s="23">
        <v>14280.356152</v>
      </c>
      <c r="P36" s="23">
        <v>17049.379872000001</v>
      </c>
      <c r="Q36" s="23">
        <v>18977.337387</v>
      </c>
      <c r="R36" s="23">
        <v>20565.285092999999</v>
      </c>
      <c r="S36" s="23">
        <v>22384.478005000001</v>
      </c>
      <c r="T36" s="23">
        <v>22920.991482000001</v>
      </c>
      <c r="U36" s="23">
        <v>26532.579288000001</v>
      </c>
      <c r="V36" s="23">
        <v>28305.722602999998</v>
      </c>
      <c r="W36" s="23">
        <v>30176.664948000001</v>
      </c>
      <c r="X36" s="23">
        <v>32413.631248000002</v>
      </c>
      <c r="Y36" s="23">
        <v>35506.296170000001</v>
      </c>
      <c r="Z36" s="23">
        <v>44342.533437999999</v>
      </c>
    </row>
    <row r="37" spans="12:26" x14ac:dyDescent="0.25">
      <c r="L37" s="159"/>
      <c r="M37" s="28" t="s">
        <v>288</v>
      </c>
      <c r="N37" s="23">
        <v>1878.077051</v>
      </c>
      <c r="O37" s="23">
        <v>2333.505705</v>
      </c>
      <c r="P37" s="23">
        <v>2674.5127389999998</v>
      </c>
      <c r="Q37" s="23">
        <v>2487.7321010000001</v>
      </c>
      <c r="R37" s="23">
        <v>2300.4440610000001</v>
      </c>
      <c r="S37" s="23">
        <v>2395.3152439999999</v>
      </c>
      <c r="T37" s="23">
        <v>2444.5027879999998</v>
      </c>
      <c r="U37" s="23">
        <v>2477.1085229999999</v>
      </c>
      <c r="V37" s="23">
        <v>2446.8127880000002</v>
      </c>
      <c r="W37" s="23">
        <v>2619.2068370000002</v>
      </c>
      <c r="X37" s="23">
        <v>2706.1268409999998</v>
      </c>
      <c r="Y37" s="23">
        <v>3096.7922250000001</v>
      </c>
      <c r="Z37" s="23">
        <v>4117.2500170000003</v>
      </c>
    </row>
    <row r="38" spans="12:26" x14ac:dyDescent="0.25"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2:26" x14ac:dyDescent="0.25">
      <c r="L39" s="159" t="s">
        <v>492</v>
      </c>
      <c r="M39" s="28" t="s">
        <v>286</v>
      </c>
      <c r="N39" s="23">
        <v>21089.4</v>
      </c>
      <c r="O39" s="23">
        <v>21792.1</v>
      </c>
      <c r="P39" s="23">
        <v>22617.9</v>
      </c>
      <c r="Q39" s="23">
        <v>23307</v>
      </c>
      <c r="R39" s="23">
        <v>23586.800000000003</v>
      </c>
      <c r="S39" s="23">
        <v>24109.1</v>
      </c>
      <c r="T39" s="23">
        <v>24378.6</v>
      </c>
      <c r="U39" s="23">
        <v>25174.3</v>
      </c>
      <c r="V39" s="23">
        <v>25872.899999999998</v>
      </c>
      <c r="W39" s="23">
        <v>26340.600000000002</v>
      </c>
      <c r="X39" s="23">
        <v>28534.9</v>
      </c>
      <c r="Y39" s="23">
        <v>28630.899999999998</v>
      </c>
      <c r="Z39" s="23">
        <v>30224</v>
      </c>
    </row>
    <row r="40" spans="12:26" x14ac:dyDescent="0.25">
      <c r="L40" s="159"/>
      <c r="M40" s="28" t="s">
        <v>284</v>
      </c>
      <c r="N40" s="23">
        <v>17541.5</v>
      </c>
      <c r="O40" s="23">
        <v>18953.900000000001</v>
      </c>
      <c r="P40" s="23">
        <v>19333.199999999997</v>
      </c>
      <c r="Q40" s="23">
        <v>19161.300000000003</v>
      </c>
      <c r="R40" s="23">
        <v>18921.5</v>
      </c>
      <c r="S40" s="23">
        <v>19839</v>
      </c>
      <c r="T40" s="23">
        <v>20639.2</v>
      </c>
      <c r="U40" s="23">
        <v>22135.1</v>
      </c>
      <c r="V40" s="23">
        <v>23657.3</v>
      </c>
      <c r="W40" s="23">
        <v>24718.2</v>
      </c>
      <c r="X40" s="23">
        <v>24773.9</v>
      </c>
      <c r="Y40" s="23">
        <v>26613.599999999999</v>
      </c>
      <c r="Z40" s="23">
        <v>30317.600000000002</v>
      </c>
    </row>
    <row r="41" spans="12:26" x14ac:dyDescent="0.25">
      <c r="L41" s="159"/>
      <c r="M41" s="28" t="s">
        <v>285</v>
      </c>
      <c r="N41" s="23">
        <v>12720</v>
      </c>
      <c r="O41" s="23">
        <v>13246.5</v>
      </c>
      <c r="P41" s="23">
        <v>13660</v>
      </c>
      <c r="Q41" s="23">
        <v>13845.1</v>
      </c>
      <c r="R41" s="23">
        <v>13855.7</v>
      </c>
      <c r="S41" s="23">
        <v>14371.7</v>
      </c>
      <c r="T41" s="23">
        <v>14621.4</v>
      </c>
      <c r="U41" s="23">
        <v>16196.7</v>
      </c>
      <c r="V41" s="23">
        <v>16823.3</v>
      </c>
      <c r="W41" s="23">
        <v>18081.2</v>
      </c>
      <c r="X41" s="23">
        <v>17857.7</v>
      </c>
      <c r="Y41" s="23">
        <v>18787.2</v>
      </c>
      <c r="Z41" s="23">
        <v>19780.800000000003</v>
      </c>
    </row>
    <row r="42" spans="12:26" x14ac:dyDescent="0.25">
      <c r="L42" s="159"/>
      <c r="M42" s="28" t="s">
        <v>287</v>
      </c>
      <c r="N42" s="23">
        <v>62234.5</v>
      </c>
      <c r="O42" s="23">
        <v>63232.100000000006</v>
      </c>
      <c r="P42" s="23">
        <v>62357.5</v>
      </c>
      <c r="Q42" s="23">
        <v>61305.2</v>
      </c>
      <c r="R42" s="23">
        <v>59747.8</v>
      </c>
      <c r="S42" s="23">
        <v>60759.600000000006</v>
      </c>
      <c r="T42" s="23">
        <v>61031.9</v>
      </c>
      <c r="U42" s="23">
        <v>67110.399999999994</v>
      </c>
      <c r="V42" s="23">
        <v>69192.100000000006</v>
      </c>
      <c r="W42" s="23">
        <v>72375.199999999997</v>
      </c>
      <c r="X42" s="23">
        <v>77029.2</v>
      </c>
      <c r="Y42" s="23">
        <v>81384.800000000003</v>
      </c>
      <c r="Z42" s="23">
        <v>92772.800000000003</v>
      </c>
    </row>
    <row r="43" spans="12:26" x14ac:dyDescent="0.25">
      <c r="L43" s="159"/>
      <c r="M43" s="28" t="s">
        <v>288</v>
      </c>
      <c r="N43" s="23">
        <v>8297.7000000000007</v>
      </c>
      <c r="O43" s="23">
        <v>8437.1</v>
      </c>
      <c r="P43" s="23">
        <v>9030.2000000000007</v>
      </c>
      <c r="Q43" s="23">
        <v>9045.2000000000007</v>
      </c>
      <c r="R43" s="23">
        <v>9066</v>
      </c>
      <c r="S43" s="23">
        <v>9436.2000000000007</v>
      </c>
      <c r="T43" s="23">
        <v>9810</v>
      </c>
      <c r="U43" s="23">
        <v>10646.3</v>
      </c>
      <c r="V43" s="23">
        <v>11407.099999999999</v>
      </c>
      <c r="W43" s="23">
        <v>12010.5</v>
      </c>
      <c r="X43" s="23">
        <v>12963.8</v>
      </c>
      <c r="Y43" s="23">
        <v>13540.199999999999</v>
      </c>
      <c r="Z43" s="23">
        <v>15194.6</v>
      </c>
    </row>
  </sheetData>
  <mergeCells count="10">
    <mergeCell ref="C2:J3"/>
    <mergeCell ref="B2:B3"/>
    <mergeCell ref="B21:J22"/>
    <mergeCell ref="B23:J23"/>
    <mergeCell ref="L39:L43"/>
    <mergeCell ref="L33:L37"/>
    <mergeCell ref="L27:L31"/>
    <mergeCell ref="L17:L21"/>
    <mergeCell ref="L11:L15"/>
    <mergeCell ref="L5:L9"/>
  </mergeCells>
  <hyperlinks>
    <hyperlink ref="A1" location="Obsah!A1" display="Obsah" xr:uid="{00000000-0004-0000-1C00-000000000000}"/>
  </hyperlinks>
  <pageMargins left="0.7" right="0.7" top="0.75" bottom="0.75" header="0.3" footer="0.3"/>
  <pageSetup paperSize="9" orientation="portrait" r:id="rId1"/>
  <ignoredErrors>
    <ignoredError sqref="N4:Z4 N26:Z2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topLeftCell="B1" zoomScale="70" zoomScaleNormal="70" workbookViewId="0">
      <selection activeCell="G28" sqref="G28"/>
    </sheetView>
  </sheetViews>
  <sheetFormatPr defaultRowHeight="13.5" x14ac:dyDescent="0.25"/>
  <cols>
    <col min="1" max="11" width="8.6640625" style="8"/>
    <col min="12" max="12" width="8.6640625" style="24"/>
    <col min="13" max="13" width="11.1640625" style="24" customWidth="1"/>
    <col min="14" max="15" width="8.6640625" style="24"/>
    <col min="16" max="22" width="8.6640625" style="24" customWidth="1"/>
    <col min="23" max="23" width="8.6640625" style="8" customWidth="1"/>
    <col min="24" max="16384" width="8.6640625" style="8"/>
  </cols>
  <sheetData>
    <row r="1" spans="1:22" x14ac:dyDescent="0.25">
      <c r="A1" s="10" t="s">
        <v>86</v>
      </c>
    </row>
    <row r="2" spans="1:22" ht="14" customHeight="1" x14ac:dyDescent="0.25">
      <c r="B2" s="156" t="s">
        <v>46</v>
      </c>
      <c r="C2" s="155" t="s">
        <v>4</v>
      </c>
      <c r="D2" s="155"/>
      <c r="E2" s="155"/>
      <c r="F2" s="155"/>
      <c r="G2" s="155"/>
      <c r="H2" s="155"/>
      <c r="I2" s="155"/>
      <c r="J2" s="155"/>
      <c r="K2" s="9"/>
      <c r="L2" s="43"/>
      <c r="M2" s="43"/>
      <c r="N2" s="43"/>
      <c r="O2" s="43"/>
    </row>
    <row r="3" spans="1:22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7" spans="1:22" x14ac:dyDescent="0.25">
      <c r="O7" s="44" t="s">
        <v>290</v>
      </c>
      <c r="P7" s="44" t="s">
        <v>291</v>
      </c>
      <c r="Q7" s="44" t="s">
        <v>292</v>
      </c>
      <c r="R7" s="44" t="s">
        <v>293</v>
      </c>
      <c r="S7" s="44" t="s">
        <v>294</v>
      </c>
      <c r="T7" s="44" t="s">
        <v>295</v>
      </c>
      <c r="U7" s="44" t="s">
        <v>296</v>
      </c>
      <c r="V7" s="44" t="s">
        <v>297</v>
      </c>
    </row>
    <row r="8" spans="1:22" x14ac:dyDescent="0.25">
      <c r="L8" s="159" t="s">
        <v>441</v>
      </c>
      <c r="M8" s="154" t="s">
        <v>338</v>
      </c>
      <c r="N8" s="41" t="s">
        <v>286</v>
      </c>
      <c r="O8" s="24">
        <v>24109.1</v>
      </c>
      <c r="P8" s="24">
        <v>24378.6</v>
      </c>
      <c r="Q8" s="24">
        <v>25174.3</v>
      </c>
      <c r="R8" s="24">
        <v>25872.899999999998</v>
      </c>
      <c r="S8" s="24">
        <v>26340.600000000002</v>
      </c>
      <c r="T8" s="24">
        <v>28534.9</v>
      </c>
      <c r="U8" s="24">
        <v>28630.899999999998</v>
      </c>
      <c r="V8" s="24">
        <v>30224</v>
      </c>
    </row>
    <row r="9" spans="1:22" x14ac:dyDescent="0.25">
      <c r="L9" s="159"/>
      <c r="M9" s="154"/>
      <c r="N9" s="41" t="s">
        <v>284</v>
      </c>
      <c r="O9" s="24">
        <v>19839</v>
      </c>
      <c r="P9" s="24">
        <v>20639.2</v>
      </c>
      <c r="Q9" s="24">
        <v>22135.1</v>
      </c>
      <c r="R9" s="24">
        <v>23657.3</v>
      </c>
      <c r="S9" s="24">
        <v>24718.2</v>
      </c>
      <c r="T9" s="24">
        <v>24773.9</v>
      </c>
      <c r="U9" s="24">
        <v>26613.599999999999</v>
      </c>
      <c r="V9" s="24">
        <v>30317.600000000002</v>
      </c>
    </row>
    <row r="10" spans="1:22" x14ac:dyDescent="0.25">
      <c r="L10" s="159"/>
      <c r="M10" s="154"/>
      <c r="N10" s="41" t="s">
        <v>285</v>
      </c>
      <c r="O10" s="24">
        <v>14371.7</v>
      </c>
      <c r="P10" s="24">
        <v>14621.4</v>
      </c>
      <c r="Q10" s="24">
        <v>16196.7</v>
      </c>
      <c r="R10" s="24">
        <v>16823.3</v>
      </c>
      <c r="S10" s="24">
        <v>18081.2</v>
      </c>
      <c r="T10" s="24">
        <v>17857.7</v>
      </c>
      <c r="U10" s="24">
        <v>18787.2</v>
      </c>
      <c r="V10" s="24">
        <v>19780.800000000003</v>
      </c>
    </row>
    <row r="11" spans="1:22" x14ac:dyDescent="0.25">
      <c r="L11" s="159"/>
      <c r="M11" s="154"/>
      <c r="N11" s="41" t="s">
        <v>287</v>
      </c>
      <c r="O11" s="24">
        <v>60759.600000000006</v>
      </c>
      <c r="P11" s="24">
        <v>61031.9</v>
      </c>
      <c r="Q11" s="24">
        <v>67110.399999999994</v>
      </c>
      <c r="R11" s="24">
        <v>69192.100000000006</v>
      </c>
      <c r="S11" s="24">
        <v>72375.199999999997</v>
      </c>
      <c r="T11" s="24">
        <v>77029.2</v>
      </c>
      <c r="U11" s="24">
        <v>81384.800000000003</v>
      </c>
      <c r="V11" s="24">
        <v>92772.800000000003</v>
      </c>
    </row>
    <row r="12" spans="1:22" x14ac:dyDescent="0.25">
      <c r="L12" s="159"/>
      <c r="M12" s="154"/>
      <c r="N12" s="41" t="s">
        <v>288</v>
      </c>
      <c r="O12" s="24">
        <v>9436.2000000000007</v>
      </c>
      <c r="P12" s="24">
        <v>9810</v>
      </c>
      <c r="Q12" s="24">
        <v>10646.3</v>
      </c>
      <c r="R12" s="24">
        <v>11407.099999999999</v>
      </c>
      <c r="S12" s="24">
        <v>12010.5</v>
      </c>
      <c r="T12" s="24">
        <v>12963.8</v>
      </c>
      <c r="U12" s="24">
        <v>13540.199999999999</v>
      </c>
      <c r="V12" s="24">
        <v>15194.6</v>
      </c>
    </row>
    <row r="13" spans="1:22" x14ac:dyDescent="0.25">
      <c r="L13" s="159"/>
      <c r="M13" s="154" t="s">
        <v>501</v>
      </c>
      <c r="N13" s="41" t="s">
        <v>286</v>
      </c>
      <c r="O13" s="24">
        <f t="shared" ref="O13:V17" si="0">(O8/$O8)*100</f>
        <v>100</v>
      </c>
      <c r="P13" s="23">
        <f t="shared" si="0"/>
        <v>101.11783517427028</v>
      </c>
      <c r="Q13" s="23">
        <f t="shared" si="0"/>
        <v>104.41824871106762</v>
      </c>
      <c r="R13" s="23">
        <f t="shared" si="0"/>
        <v>107.31590976021501</v>
      </c>
      <c r="S13" s="23">
        <f t="shared" si="0"/>
        <v>109.25584115541436</v>
      </c>
      <c r="T13" s="23">
        <f t="shared" si="0"/>
        <v>118.35738372647673</v>
      </c>
      <c r="U13" s="23">
        <f t="shared" si="0"/>
        <v>118.75557362157858</v>
      </c>
      <c r="V13" s="23">
        <f t="shared" si="0"/>
        <v>125.36345197456562</v>
      </c>
    </row>
    <row r="14" spans="1:22" x14ac:dyDescent="0.25">
      <c r="L14" s="159"/>
      <c r="M14" s="154"/>
      <c r="N14" s="41" t="s">
        <v>284</v>
      </c>
      <c r="O14" s="24">
        <f t="shared" si="0"/>
        <v>100</v>
      </c>
      <c r="P14" s="23">
        <f t="shared" si="0"/>
        <v>104.03346942890268</v>
      </c>
      <c r="Q14" s="23">
        <f t="shared" si="0"/>
        <v>111.57366802762236</v>
      </c>
      <c r="R14" s="23">
        <f t="shared" si="0"/>
        <v>119.2464337920258</v>
      </c>
      <c r="S14" s="23">
        <f t="shared" si="0"/>
        <v>124.59398155148949</v>
      </c>
      <c r="T14" s="23">
        <f t="shared" si="0"/>
        <v>124.87474167044709</v>
      </c>
      <c r="U14" s="23">
        <f t="shared" si="0"/>
        <v>134.14789051867533</v>
      </c>
      <c r="V14" s="23">
        <f t="shared" si="0"/>
        <v>152.81818640052421</v>
      </c>
    </row>
    <row r="15" spans="1:22" x14ac:dyDescent="0.25">
      <c r="L15" s="159"/>
      <c r="M15" s="154"/>
      <c r="N15" s="41" t="s">
        <v>285</v>
      </c>
      <c r="O15" s="24">
        <f t="shared" si="0"/>
        <v>100</v>
      </c>
      <c r="P15" s="23">
        <f t="shared" si="0"/>
        <v>101.7374423345881</v>
      </c>
      <c r="Q15" s="23">
        <f t="shared" si="0"/>
        <v>112.69856732328117</v>
      </c>
      <c r="R15" s="23">
        <f t="shared" si="0"/>
        <v>117.05852473959237</v>
      </c>
      <c r="S15" s="23">
        <f t="shared" si="0"/>
        <v>125.81114273189671</v>
      </c>
      <c r="T15" s="23">
        <f t="shared" si="0"/>
        <v>124.25600311723734</v>
      </c>
      <c r="U15" s="23">
        <f t="shared" si="0"/>
        <v>130.72357480325917</v>
      </c>
      <c r="V15" s="23">
        <f t="shared" si="0"/>
        <v>137.63716192238914</v>
      </c>
    </row>
    <row r="16" spans="1:22" x14ac:dyDescent="0.25">
      <c r="L16" s="159"/>
      <c r="M16" s="154"/>
      <c r="N16" s="41" t="s">
        <v>287</v>
      </c>
      <c r="O16" s="24">
        <f t="shared" si="0"/>
        <v>100</v>
      </c>
      <c r="P16" s="23">
        <f t="shared" si="0"/>
        <v>100.44815963238732</v>
      </c>
      <c r="Q16" s="23">
        <f t="shared" si="0"/>
        <v>110.45234004173825</v>
      </c>
      <c r="R16" s="23">
        <f t="shared" si="0"/>
        <v>113.87846529601906</v>
      </c>
      <c r="S16" s="23">
        <f t="shared" si="0"/>
        <v>119.11730821137726</v>
      </c>
      <c r="T16" s="23">
        <f t="shared" si="0"/>
        <v>126.77700314024449</v>
      </c>
      <c r="U16" s="23">
        <f t="shared" si="0"/>
        <v>133.9455822618977</v>
      </c>
      <c r="V16" s="23">
        <f t="shared" si="0"/>
        <v>152.6882994621426</v>
      </c>
    </row>
    <row r="17" spans="2:22" x14ac:dyDescent="0.25">
      <c r="L17" s="159"/>
      <c r="M17" s="154"/>
      <c r="N17" s="41" t="s">
        <v>288</v>
      </c>
      <c r="O17" s="24">
        <f t="shared" si="0"/>
        <v>100</v>
      </c>
      <c r="P17" s="23">
        <f t="shared" si="0"/>
        <v>103.96134037006422</v>
      </c>
      <c r="Q17" s="23">
        <f t="shared" si="0"/>
        <v>112.82401814289649</v>
      </c>
      <c r="R17" s="23">
        <f t="shared" si="0"/>
        <v>120.8865857018715</v>
      </c>
      <c r="S17" s="23">
        <f t="shared" si="0"/>
        <v>127.28110892096393</v>
      </c>
      <c r="T17" s="23">
        <f t="shared" si="0"/>
        <v>137.38369258811809</v>
      </c>
      <c r="U17" s="23">
        <f t="shared" si="0"/>
        <v>143.49208367775162</v>
      </c>
      <c r="V17" s="23">
        <f t="shared" si="0"/>
        <v>161.02456497318835</v>
      </c>
    </row>
    <row r="18" spans="2:22" x14ac:dyDescent="0.25">
      <c r="L18" s="159"/>
      <c r="M18" s="21" t="s">
        <v>289</v>
      </c>
      <c r="N18" s="41" t="s">
        <v>288</v>
      </c>
      <c r="P18" s="26">
        <f>((P12/O12)-1)</f>
        <v>3.9613403700642147E-2</v>
      </c>
      <c r="Q18" s="26">
        <f t="shared" ref="Q18:V18" si="1">((Q12/P12)-1)</f>
        <v>8.5249745158001877E-2</v>
      </c>
      <c r="R18" s="26">
        <f t="shared" si="1"/>
        <v>7.1461446699792264E-2</v>
      </c>
      <c r="S18" s="26">
        <f t="shared" si="1"/>
        <v>5.2896880013325154E-2</v>
      </c>
      <c r="T18" s="26">
        <f t="shared" si="1"/>
        <v>7.9372215977686178E-2</v>
      </c>
      <c r="U18" s="26">
        <f t="shared" si="1"/>
        <v>4.4462271864730951E-2</v>
      </c>
      <c r="V18" s="26">
        <f t="shared" si="1"/>
        <v>0.1221843104237752</v>
      </c>
    </row>
    <row r="21" spans="2:22" x14ac:dyDescent="0.25">
      <c r="B21" s="157" t="s">
        <v>239</v>
      </c>
      <c r="C21" s="157"/>
      <c r="D21" s="157"/>
      <c r="E21" s="157"/>
      <c r="F21" s="157"/>
      <c r="G21" s="157"/>
      <c r="H21" s="157"/>
      <c r="I21" s="157"/>
      <c r="J21" s="157"/>
    </row>
    <row r="22" spans="2:22" ht="13.5" customHeight="1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22" ht="13.5" customHeight="1" x14ac:dyDescent="0.25">
      <c r="B23" s="157" t="s">
        <v>238</v>
      </c>
      <c r="C23" s="157"/>
      <c r="D23" s="157"/>
      <c r="E23" s="157"/>
      <c r="F23" s="157"/>
      <c r="G23" s="157"/>
      <c r="H23" s="157"/>
      <c r="I23" s="157"/>
      <c r="J23" s="157"/>
    </row>
    <row r="24" spans="2:22" x14ac:dyDescent="0.25">
      <c r="B24" s="157"/>
      <c r="C24" s="157"/>
      <c r="D24" s="157"/>
      <c r="E24" s="157"/>
      <c r="F24" s="157"/>
      <c r="G24" s="157"/>
      <c r="H24" s="157"/>
      <c r="I24" s="157"/>
      <c r="J24" s="157"/>
    </row>
  </sheetData>
  <mergeCells count="7">
    <mergeCell ref="B23:J24"/>
    <mergeCell ref="C2:J3"/>
    <mergeCell ref="B2:B3"/>
    <mergeCell ref="B21:J22"/>
    <mergeCell ref="M8:M12"/>
    <mergeCell ref="M13:M17"/>
    <mergeCell ref="L8:L18"/>
  </mergeCells>
  <hyperlinks>
    <hyperlink ref="A1" location="Obsah!A1" display="Obsah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33"/>
  <sheetViews>
    <sheetView zoomScale="70" zoomScaleNormal="70" workbookViewId="0">
      <selection activeCell="L4" sqref="L4"/>
    </sheetView>
  </sheetViews>
  <sheetFormatPr defaultRowHeight="13.5" x14ac:dyDescent="0.25"/>
  <cols>
    <col min="1" max="11" width="8.6640625" style="8"/>
    <col min="12" max="12" width="11.5" style="18" customWidth="1"/>
    <col min="13" max="13" width="10.9140625" style="24" customWidth="1"/>
    <col min="14" max="14" width="10.58203125" style="24" customWidth="1"/>
    <col min="15" max="15" width="9.5" style="24" customWidth="1"/>
    <col min="16" max="16" width="8.6640625" style="18"/>
    <col min="17" max="17" width="11.75" style="18" customWidth="1"/>
    <col min="18" max="18" width="16.33203125" style="24" bestFit="1" customWidth="1"/>
    <col min="19" max="19" width="12.83203125" style="24" bestFit="1" customWidth="1"/>
    <col min="20" max="20" width="15.33203125" style="24" bestFit="1" customWidth="1"/>
    <col min="21" max="21" width="11.75" style="8" bestFit="1" customWidth="1"/>
    <col min="22" max="16384" width="8.6640625" style="8"/>
  </cols>
  <sheetData>
    <row r="1" spans="1:20" x14ac:dyDescent="0.25">
      <c r="A1" s="10" t="s">
        <v>86</v>
      </c>
    </row>
    <row r="2" spans="1:20" ht="14" customHeight="1" x14ac:dyDescent="0.25">
      <c r="B2" s="156" t="s">
        <v>73</v>
      </c>
      <c r="C2" s="155" t="s">
        <v>26</v>
      </c>
      <c r="D2" s="155"/>
      <c r="E2" s="155"/>
      <c r="F2" s="155"/>
      <c r="G2" s="155"/>
      <c r="H2" s="155"/>
      <c r="I2" s="155"/>
      <c r="J2" s="155"/>
      <c r="K2" s="9"/>
      <c r="L2" s="20"/>
      <c r="M2" s="43"/>
      <c r="N2" s="43"/>
      <c r="O2" s="43"/>
    </row>
    <row r="3" spans="1:20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0" x14ac:dyDescent="0.25">
      <c r="M4" s="160">
        <v>2022</v>
      </c>
      <c r="N4" s="160"/>
      <c r="O4" s="160"/>
      <c r="R4" s="160">
        <v>2022</v>
      </c>
      <c r="S4" s="160"/>
      <c r="T4" s="160"/>
    </row>
    <row r="5" spans="1:20" x14ac:dyDescent="0.25">
      <c r="M5" s="168" t="s">
        <v>356</v>
      </c>
      <c r="N5" s="168" t="s">
        <v>357</v>
      </c>
      <c r="O5" s="168" t="s">
        <v>358</v>
      </c>
      <c r="R5" s="168" t="s">
        <v>494</v>
      </c>
      <c r="S5" s="168" t="s">
        <v>495</v>
      </c>
      <c r="T5" s="168" t="s">
        <v>492</v>
      </c>
    </row>
    <row r="6" spans="1:20" x14ac:dyDescent="0.25">
      <c r="M6" s="168"/>
      <c r="N6" s="168"/>
      <c r="O6" s="168"/>
      <c r="R6" s="168"/>
      <c r="S6" s="168"/>
      <c r="T6" s="168"/>
    </row>
    <row r="7" spans="1:20" x14ac:dyDescent="0.25">
      <c r="L7" s="28" t="s">
        <v>317</v>
      </c>
      <c r="M7" s="26">
        <v>1.1226223666145596</v>
      </c>
      <c r="N7" s="26">
        <v>1.6376791839544147</v>
      </c>
      <c r="O7" s="26">
        <v>2.7603015505689745</v>
      </c>
      <c r="Q7" s="28" t="s">
        <v>286</v>
      </c>
      <c r="R7" s="23">
        <v>14502.559520999999</v>
      </c>
      <c r="S7" s="23">
        <v>15321.911757</v>
      </c>
      <c r="T7" s="23">
        <v>30224</v>
      </c>
    </row>
    <row r="8" spans="1:20" x14ac:dyDescent="0.25">
      <c r="L8" s="28" t="s">
        <v>314</v>
      </c>
      <c r="M8" s="26">
        <v>0.91142878354737933</v>
      </c>
      <c r="N8" s="26">
        <v>1.1127110001851208</v>
      </c>
      <c r="O8" s="26">
        <v>2.0241397837325001</v>
      </c>
      <c r="Q8" s="28" t="s">
        <v>314</v>
      </c>
      <c r="R8" s="23">
        <v>39387.394881</v>
      </c>
      <c r="S8" s="23">
        <v>48085.805872999998</v>
      </c>
      <c r="T8" s="23">
        <v>43215</v>
      </c>
    </row>
    <row r="9" spans="1:20" x14ac:dyDescent="0.25">
      <c r="L9" s="28" t="s">
        <v>319</v>
      </c>
      <c r="M9" s="26">
        <v>0.66114091570394662</v>
      </c>
      <c r="N9" s="26">
        <v>1.0307466674269792</v>
      </c>
      <c r="O9" s="26">
        <v>1.6918875831309257</v>
      </c>
      <c r="Q9" s="28" t="s">
        <v>302</v>
      </c>
      <c r="R9" s="23">
        <v>4598.8970840000002</v>
      </c>
      <c r="S9" s="23">
        <v>5440.8695369999996</v>
      </c>
      <c r="T9" s="23">
        <v>13112.6</v>
      </c>
    </row>
    <row r="10" spans="1:20" x14ac:dyDescent="0.25">
      <c r="L10" s="28" t="s">
        <v>315</v>
      </c>
      <c r="M10" s="26">
        <v>0.61128423653220143</v>
      </c>
      <c r="N10" s="26">
        <v>0.81449243665028404</v>
      </c>
      <c r="O10" s="26">
        <v>1.4257766731824855</v>
      </c>
      <c r="Q10" s="28" t="s">
        <v>303</v>
      </c>
      <c r="R10" s="23">
        <v>4548.7483540000003</v>
      </c>
      <c r="S10" s="23">
        <v>3184.8312110000002</v>
      </c>
      <c r="T10" s="23">
        <v>13472.6</v>
      </c>
    </row>
    <row r="11" spans="1:20" x14ac:dyDescent="0.25">
      <c r="L11" s="28" t="s">
        <v>299</v>
      </c>
      <c r="M11" s="26">
        <v>0.64827942416552797</v>
      </c>
      <c r="N11" s="26">
        <v>0.69001871706031626</v>
      </c>
      <c r="O11" s="26">
        <v>1.3382981412258443</v>
      </c>
      <c r="Q11" s="28" t="s">
        <v>312</v>
      </c>
      <c r="R11" s="23">
        <v>1609.1923730000001</v>
      </c>
      <c r="S11" s="23">
        <v>501.12798500000002</v>
      </c>
      <c r="T11" s="23">
        <v>3124.3999999999996</v>
      </c>
    </row>
    <row r="12" spans="1:20" x14ac:dyDescent="0.25">
      <c r="L12" s="28" t="s">
        <v>301</v>
      </c>
      <c r="M12" s="26">
        <v>0.52288444105878729</v>
      </c>
      <c r="N12" s="26">
        <v>0.69290222129886114</v>
      </c>
      <c r="O12" s="26">
        <v>1.2157866623576483</v>
      </c>
      <c r="Q12" s="28" t="s">
        <v>284</v>
      </c>
      <c r="R12" s="23">
        <v>11336.425738</v>
      </c>
      <c r="S12" s="23">
        <v>9834.8903769999997</v>
      </c>
      <c r="T12" s="23">
        <v>30317.600000000002</v>
      </c>
    </row>
    <row r="13" spans="1:20" x14ac:dyDescent="0.25">
      <c r="L13" s="28" t="s">
        <v>306</v>
      </c>
      <c r="M13" s="26">
        <v>0.6711168799754007</v>
      </c>
      <c r="N13" s="26">
        <v>0.52232849636133805</v>
      </c>
      <c r="O13" s="26">
        <v>1.1934453763367388</v>
      </c>
      <c r="Q13" s="28" t="s">
        <v>315</v>
      </c>
      <c r="R13" s="23">
        <v>15323.184214000001</v>
      </c>
      <c r="S13" s="23">
        <v>20417.044807999999</v>
      </c>
      <c r="T13" s="23">
        <v>25067.200000000001</v>
      </c>
    </row>
    <row r="14" spans="1:20" x14ac:dyDescent="0.25">
      <c r="L14" s="28" t="s">
        <v>286</v>
      </c>
      <c r="M14" s="26">
        <v>0.47983587615802009</v>
      </c>
      <c r="N14" s="26">
        <v>0.50694520106537855</v>
      </c>
      <c r="O14" s="26">
        <v>0.98678107722339869</v>
      </c>
      <c r="Q14" s="28" t="s">
        <v>300</v>
      </c>
      <c r="R14" s="23">
        <v>2078.5213950000002</v>
      </c>
      <c r="S14" s="23">
        <v>1798.2778510000001</v>
      </c>
      <c r="T14" s="23">
        <v>4709.2</v>
      </c>
    </row>
    <row r="15" spans="1:20" x14ac:dyDescent="0.25">
      <c r="L15" s="28" t="s">
        <v>318</v>
      </c>
      <c r="M15" s="26">
        <v>0.62704289581292327</v>
      </c>
      <c r="N15" s="26">
        <v>0.32669540103079608</v>
      </c>
      <c r="O15" s="26">
        <v>0.95373829684371936</v>
      </c>
      <c r="Q15" s="28" t="s">
        <v>310</v>
      </c>
      <c r="R15" s="23">
        <v>5938.4644109999999</v>
      </c>
      <c r="S15" s="23">
        <v>2213.1701419999999</v>
      </c>
      <c r="T15" s="23">
        <v>21675</v>
      </c>
    </row>
    <row r="16" spans="1:20" x14ac:dyDescent="0.25">
      <c r="L16" s="28" t="s">
        <v>285</v>
      </c>
      <c r="M16" s="26">
        <v>0.40639680265712197</v>
      </c>
      <c r="N16" s="26">
        <v>0.52681449688586901</v>
      </c>
      <c r="O16" s="26">
        <v>0.93321129954299098</v>
      </c>
      <c r="Q16" s="28" t="s">
        <v>309</v>
      </c>
      <c r="R16" s="23">
        <v>64940.588725000001</v>
      </c>
      <c r="S16" s="23">
        <v>76193.546239999996</v>
      </c>
      <c r="T16" s="23">
        <v>234288</v>
      </c>
    </row>
    <row r="17" spans="2:20" x14ac:dyDescent="0.25">
      <c r="L17" s="28" t="s">
        <v>311</v>
      </c>
      <c r="M17" s="26">
        <v>0.64580235592146928</v>
      </c>
      <c r="N17" s="26">
        <v>0.27339069031032298</v>
      </c>
      <c r="O17" s="26">
        <v>0.91919304623179232</v>
      </c>
      <c r="Q17" s="28" t="s">
        <v>316</v>
      </c>
      <c r="R17" s="23">
        <v>98592.346860999998</v>
      </c>
      <c r="S17" s="23">
        <v>84875.833467999997</v>
      </c>
      <c r="T17" s="23">
        <v>275227</v>
      </c>
    </row>
    <row r="18" spans="2:20" x14ac:dyDescent="0.25">
      <c r="L18" s="28" t="s">
        <v>300</v>
      </c>
      <c r="M18" s="26">
        <v>0.44137462732523569</v>
      </c>
      <c r="N18" s="26">
        <v>0.3818648286333135</v>
      </c>
      <c r="O18" s="26">
        <v>0.82323945595854919</v>
      </c>
      <c r="Q18" s="28" t="s">
        <v>305</v>
      </c>
      <c r="R18" s="23">
        <v>9175.6869029999998</v>
      </c>
      <c r="S18" s="23">
        <v>8138.5203279999996</v>
      </c>
      <c r="T18" s="23">
        <v>32459.9</v>
      </c>
    </row>
    <row r="19" spans="2:20" x14ac:dyDescent="0.25">
      <c r="L19" s="28" t="s">
        <v>308</v>
      </c>
      <c r="M19" s="26">
        <v>0.48117952517696988</v>
      </c>
      <c r="N19" s="26">
        <v>0.30829652521392109</v>
      </c>
      <c r="O19" s="26">
        <v>0.78947605039089097</v>
      </c>
      <c r="Q19" s="28" t="s">
        <v>285</v>
      </c>
      <c r="R19" s="23">
        <v>8038.8538740000004</v>
      </c>
      <c r="S19" s="23">
        <v>10420.8122</v>
      </c>
      <c r="T19" s="23">
        <v>19780.800000000003</v>
      </c>
    </row>
    <row r="20" spans="2:20" x14ac:dyDescent="0.25">
      <c r="L20" s="28" t="s">
        <v>313</v>
      </c>
      <c r="M20" s="26">
        <v>0.3303087699429203</v>
      </c>
      <c r="N20" s="26">
        <v>0.43587071231080832</v>
      </c>
      <c r="O20" s="26">
        <v>0.76617948225372867</v>
      </c>
      <c r="Q20" s="28" t="s">
        <v>319</v>
      </c>
      <c r="R20" s="23">
        <v>10724.63125</v>
      </c>
      <c r="S20" s="23">
        <v>16720.153990999999</v>
      </c>
      <c r="T20" s="23">
        <v>16221.4</v>
      </c>
    </row>
    <row r="21" spans="2:20" x14ac:dyDescent="0.25">
      <c r="B21" s="157" t="s">
        <v>267</v>
      </c>
      <c r="C21" s="157"/>
      <c r="D21" s="157"/>
      <c r="E21" s="157"/>
      <c r="F21" s="157"/>
      <c r="G21" s="157"/>
      <c r="H21" s="157"/>
      <c r="I21" s="157"/>
      <c r="J21" s="157"/>
      <c r="L21" s="28" t="s">
        <v>302</v>
      </c>
      <c r="M21" s="26">
        <v>0.35072350899135185</v>
      </c>
      <c r="N21" s="26">
        <v>0.41493445518051342</v>
      </c>
      <c r="O21" s="26">
        <v>0.76565796417186527</v>
      </c>
      <c r="Q21" s="28" t="s">
        <v>307</v>
      </c>
      <c r="R21" s="23">
        <v>49921.097332999998</v>
      </c>
      <c r="S21" s="23">
        <v>54719.095136999997</v>
      </c>
      <c r="T21" s="23">
        <v>216370.7</v>
      </c>
    </row>
    <row r="22" spans="2:20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28" t="s">
        <v>287</v>
      </c>
      <c r="M22" s="26">
        <v>0.28717278847895072</v>
      </c>
      <c r="N22" s="26">
        <v>0.47796911851318491</v>
      </c>
      <c r="O22" s="26">
        <v>0.76514190699213569</v>
      </c>
      <c r="Q22" s="28" t="s">
        <v>299</v>
      </c>
      <c r="R22" s="23">
        <v>3985.362588</v>
      </c>
      <c r="S22" s="23">
        <v>4241.959065</v>
      </c>
      <c r="T22" s="23">
        <v>6147.6</v>
      </c>
    </row>
    <row r="23" spans="2:20" x14ac:dyDescent="0.25">
      <c r="B23" s="163" t="s">
        <v>265</v>
      </c>
      <c r="C23" s="163"/>
      <c r="D23" s="163"/>
      <c r="E23" s="163"/>
      <c r="F23" s="163"/>
      <c r="G23" s="163"/>
      <c r="H23" s="163"/>
      <c r="I23" s="163"/>
      <c r="J23" s="163"/>
      <c r="L23" s="28" t="s">
        <v>284</v>
      </c>
      <c r="M23" s="26">
        <v>0.37392226752777258</v>
      </c>
      <c r="N23" s="26">
        <v>0.32439541312636883</v>
      </c>
      <c r="O23" s="26">
        <v>0.69831768065414135</v>
      </c>
      <c r="Q23" s="28" t="s">
        <v>301</v>
      </c>
      <c r="R23" s="23">
        <v>5096.5546469999999</v>
      </c>
      <c r="S23" s="23">
        <v>6753.7179509999996</v>
      </c>
      <c r="T23" s="23">
        <v>9747</v>
      </c>
    </row>
    <row r="24" spans="2:20" x14ac:dyDescent="0.25">
      <c r="L24" s="28" t="s">
        <v>312</v>
      </c>
      <c r="M24" s="26">
        <v>0.51504044712584829</v>
      </c>
      <c r="N24" s="26">
        <v>0.16039175041607992</v>
      </c>
      <c r="O24" s="26">
        <v>0.67543219754192818</v>
      </c>
      <c r="Q24" s="28" t="s">
        <v>318</v>
      </c>
      <c r="R24" s="23">
        <v>2944.2172129999999</v>
      </c>
      <c r="S24" s="23">
        <v>1533.965586</v>
      </c>
      <c r="T24" s="23">
        <v>4695.3999999999996</v>
      </c>
    </row>
    <row r="25" spans="2:20" x14ac:dyDescent="0.25">
      <c r="L25" s="28" t="s">
        <v>288</v>
      </c>
      <c r="M25" s="26">
        <v>0.40211306859015705</v>
      </c>
      <c r="N25" s="26">
        <v>0.27096797658378635</v>
      </c>
      <c r="O25" s="26">
        <v>0.6730810451739434</v>
      </c>
      <c r="Q25" s="28" t="s">
        <v>311</v>
      </c>
      <c r="R25" s="23">
        <v>917.749728</v>
      </c>
      <c r="S25" s="23">
        <v>388.51551000000001</v>
      </c>
      <c r="T25" s="23">
        <v>1421.1</v>
      </c>
    </row>
    <row r="26" spans="2:20" x14ac:dyDescent="0.25">
      <c r="L26" s="28" t="s">
        <v>316</v>
      </c>
      <c r="M26" s="26">
        <v>0.35822192902949201</v>
      </c>
      <c r="N26" s="26">
        <v>0.30838483676383494</v>
      </c>
      <c r="O26" s="26">
        <v>0.66660676579332701</v>
      </c>
      <c r="Q26" s="28" t="s">
        <v>317</v>
      </c>
      <c r="R26" s="23">
        <v>66788.172456999993</v>
      </c>
      <c r="S26" s="23">
        <v>97430.447690999994</v>
      </c>
      <c r="T26" s="23">
        <v>59493</v>
      </c>
    </row>
    <row r="27" spans="2:20" x14ac:dyDescent="0.25">
      <c r="L27" s="28" t="s">
        <v>304</v>
      </c>
      <c r="M27" s="26">
        <v>0.38006021731547673</v>
      </c>
      <c r="N27" s="26">
        <v>0.24434161984154198</v>
      </c>
      <c r="O27" s="26">
        <v>0.62440183715701869</v>
      </c>
      <c r="Q27" s="28" t="s">
        <v>287</v>
      </c>
      <c r="R27" s="23">
        <v>26641.823670999998</v>
      </c>
      <c r="S27" s="23">
        <v>44342.533437999999</v>
      </c>
      <c r="T27" s="23">
        <v>92772.800000000003</v>
      </c>
    </row>
    <row r="28" spans="2:20" x14ac:dyDescent="0.25">
      <c r="L28" s="28" t="s">
        <v>309</v>
      </c>
      <c r="M28" s="26">
        <v>0.27718273545806871</v>
      </c>
      <c r="N28" s="26">
        <v>0.3252131830908967</v>
      </c>
      <c r="O28" s="26">
        <v>0.60239591854896535</v>
      </c>
      <c r="Q28" s="28" t="s">
        <v>304</v>
      </c>
      <c r="R28" s="23">
        <v>12966.248392</v>
      </c>
      <c r="S28" s="23">
        <v>8336.0320049999991</v>
      </c>
      <c r="T28" s="23">
        <v>34116.300000000003</v>
      </c>
    </row>
    <row r="29" spans="2:20" x14ac:dyDescent="0.25">
      <c r="L29" s="28" t="s">
        <v>303</v>
      </c>
      <c r="M29" s="26">
        <v>0.33762958552914807</v>
      </c>
      <c r="N29" s="26">
        <v>0.23639321370782179</v>
      </c>
      <c r="O29" s="26">
        <v>0.57402279923696986</v>
      </c>
      <c r="Q29" s="28" t="s">
        <v>298</v>
      </c>
      <c r="R29" s="23">
        <v>11140.283020000001</v>
      </c>
      <c r="S29" s="23">
        <v>9271.2582550000006</v>
      </c>
      <c r="T29" s="23">
        <v>55512.9</v>
      </c>
    </row>
    <row r="30" spans="2:20" x14ac:dyDescent="0.25">
      <c r="L30" s="28" t="s">
        <v>305</v>
      </c>
      <c r="M30" s="26">
        <v>0.28267760846459788</v>
      </c>
      <c r="N30" s="26">
        <v>0.2507253666215854</v>
      </c>
      <c r="O30" s="26">
        <v>0.53340297508618328</v>
      </c>
      <c r="Q30" s="28" t="s">
        <v>288</v>
      </c>
      <c r="R30" s="23">
        <v>6109.9472320000004</v>
      </c>
      <c r="S30" s="23">
        <v>4117.2500170000003</v>
      </c>
      <c r="T30" s="23">
        <v>15194.6</v>
      </c>
    </row>
    <row r="31" spans="2:20" x14ac:dyDescent="0.25">
      <c r="L31" s="28" t="s">
        <v>307</v>
      </c>
      <c r="M31" s="26">
        <v>0.23072022844590326</v>
      </c>
      <c r="N31" s="26">
        <v>0.252895124603285</v>
      </c>
      <c r="O31" s="26">
        <v>0.48361535304918823</v>
      </c>
      <c r="Q31" s="28" t="s">
        <v>306</v>
      </c>
      <c r="R31" s="23">
        <v>3928.5839919999999</v>
      </c>
      <c r="S31" s="23">
        <v>3057.6065520000002</v>
      </c>
      <c r="T31" s="23">
        <v>5853.7999999999993</v>
      </c>
    </row>
    <row r="32" spans="2:20" x14ac:dyDescent="0.25">
      <c r="L32" s="28" t="s">
        <v>310</v>
      </c>
      <c r="M32" s="26">
        <v>0.27397759681660899</v>
      </c>
      <c r="N32" s="26">
        <v>0.10210704230680508</v>
      </c>
      <c r="O32" s="26">
        <v>0.37608463912341406</v>
      </c>
      <c r="Q32" s="28" t="s">
        <v>313</v>
      </c>
      <c r="R32" s="23">
        <v>44847.673239000003</v>
      </c>
      <c r="S32" s="23">
        <v>59180.345964</v>
      </c>
      <c r="T32" s="23">
        <v>135775</v>
      </c>
    </row>
    <row r="33" spans="12:20" x14ac:dyDescent="0.25">
      <c r="L33" s="28" t="s">
        <v>298</v>
      </c>
      <c r="M33" s="26">
        <v>0.2006791758312032</v>
      </c>
      <c r="N33" s="26">
        <v>0.16701087954331337</v>
      </c>
      <c r="O33" s="26">
        <v>0.3676900553745166</v>
      </c>
      <c r="Q33" s="28" t="s">
        <v>308</v>
      </c>
      <c r="R33" s="23">
        <v>18230.833613999999</v>
      </c>
      <c r="S33" s="23">
        <v>11680.677088</v>
      </c>
      <c r="T33" s="23">
        <v>37887.800000000003</v>
      </c>
    </row>
  </sheetData>
  <mergeCells count="12">
    <mergeCell ref="C2:J3"/>
    <mergeCell ref="B2:B3"/>
    <mergeCell ref="B21:J22"/>
    <mergeCell ref="B23:J23"/>
    <mergeCell ref="R4:T4"/>
    <mergeCell ref="M4:O4"/>
    <mergeCell ref="O5:O6"/>
    <mergeCell ref="N5:N6"/>
    <mergeCell ref="M5:M6"/>
    <mergeCell ref="T5:T6"/>
    <mergeCell ref="S5:S6"/>
    <mergeCell ref="R5:R6"/>
  </mergeCells>
  <hyperlinks>
    <hyperlink ref="A1" location="Obsah!A1" display="Obsah" xr:uid="{00000000-0004-0000-1D00-000000000000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U33"/>
  <sheetViews>
    <sheetView zoomScale="70" zoomScaleNormal="70" workbookViewId="0"/>
  </sheetViews>
  <sheetFormatPr defaultRowHeight="13.5" x14ac:dyDescent="0.25"/>
  <cols>
    <col min="1" max="11" width="8.6640625" style="8"/>
    <col min="12" max="12" width="11.4140625" style="18" customWidth="1"/>
    <col min="13" max="13" width="11.58203125" style="18" customWidth="1"/>
    <col min="14" max="14" width="11.9140625" style="18" customWidth="1"/>
    <col min="15" max="16" width="8.6640625" style="18"/>
    <col min="17" max="17" width="11.9140625" style="18" customWidth="1"/>
    <col min="18" max="21" width="17.25" style="18" customWidth="1"/>
    <col min="22" max="22" width="11.75" style="8" bestFit="1" customWidth="1"/>
    <col min="23" max="16384" width="8.6640625" style="8"/>
  </cols>
  <sheetData>
    <row r="1" spans="1:21" x14ac:dyDescent="0.25">
      <c r="A1" s="10" t="s">
        <v>86</v>
      </c>
    </row>
    <row r="2" spans="1:21" ht="14" customHeight="1" x14ac:dyDescent="0.25">
      <c r="B2" s="156" t="s">
        <v>74</v>
      </c>
      <c r="C2" s="155" t="s">
        <v>27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2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1" x14ac:dyDescent="0.25">
      <c r="M4" s="160">
        <v>2022</v>
      </c>
      <c r="N4" s="160"/>
      <c r="R4" s="160">
        <v>2022</v>
      </c>
      <c r="S4" s="160"/>
      <c r="T4" s="160"/>
      <c r="U4" s="160"/>
    </row>
    <row r="5" spans="1:21" x14ac:dyDescent="0.25">
      <c r="M5" s="168" t="s">
        <v>361</v>
      </c>
      <c r="N5" s="168" t="s">
        <v>362</v>
      </c>
      <c r="R5" s="154" t="s">
        <v>495</v>
      </c>
      <c r="S5" s="154" t="s">
        <v>494</v>
      </c>
      <c r="T5" s="154" t="s">
        <v>496</v>
      </c>
      <c r="U5" s="154" t="s">
        <v>497</v>
      </c>
    </row>
    <row r="6" spans="1:21" x14ac:dyDescent="0.25">
      <c r="M6" s="168"/>
      <c r="N6" s="168"/>
      <c r="R6" s="154"/>
      <c r="S6" s="154"/>
      <c r="T6" s="154"/>
      <c r="U6" s="154"/>
    </row>
    <row r="7" spans="1:21" x14ac:dyDescent="0.25">
      <c r="L7" s="28" t="s">
        <v>317</v>
      </c>
      <c r="M7" s="59">
        <v>1.5150568173398551</v>
      </c>
      <c r="N7" s="59">
        <v>0.51505681733985509</v>
      </c>
      <c r="O7" s="27">
        <v>1</v>
      </c>
      <c r="Q7" s="28" t="s">
        <v>286</v>
      </c>
      <c r="R7" s="23">
        <v>15321.911757</v>
      </c>
      <c r="S7" s="23">
        <v>14502.559520999999</v>
      </c>
      <c r="T7" s="23">
        <f>R7-S7</f>
        <v>819.35223600000063</v>
      </c>
      <c r="U7" s="23">
        <v>30224</v>
      </c>
    </row>
    <row r="8" spans="1:21" x14ac:dyDescent="0.25">
      <c r="L8" s="28" t="s">
        <v>319</v>
      </c>
      <c r="M8" s="59">
        <v>1.3696057517230327</v>
      </c>
      <c r="N8" s="59">
        <v>0.36960575172303267</v>
      </c>
      <c r="O8" s="27">
        <v>1</v>
      </c>
      <c r="Q8" s="28" t="s">
        <v>314</v>
      </c>
      <c r="R8" s="23">
        <v>48085.805872999998</v>
      </c>
      <c r="S8" s="23">
        <v>39387.394881</v>
      </c>
      <c r="T8" s="23">
        <f t="shared" ref="T8:T33" si="0">R8-S8</f>
        <v>8698.4109919999973</v>
      </c>
      <c r="U8" s="23">
        <v>43215</v>
      </c>
    </row>
    <row r="9" spans="1:21" x14ac:dyDescent="0.25">
      <c r="L9" s="28" t="s">
        <v>315</v>
      </c>
      <c r="M9" s="59">
        <v>1.2032082001180826</v>
      </c>
      <c r="N9" s="59">
        <v>0.2032082001180826</v>
      </c>
      <c r="O9" s="27">
        <v>1</v>
      </c>
      <c r="Q9" s="28" t="s">
        <v>302</v>
      </c>
      <c r="R9" s="23">
        <v>5440.8695369999996</v>
      </c>
      <c r="S9" s="23">
        <v>4598.8970840000002</v>
      </c>
      <c r="T9" s="23">
        <f t="shared" si="0"/>
        <v>841.9724529999994</v>
      </c>
      <c r="U9" s="23">
        <v>13112.6</v>
      </c>
    </row>
    <row r="10" spans="1:21" x14ac:dyDescent="0.25">
      <c r="L10" s="28" t="s">
        <v>314</v>
      </c>
      <c r="M10" s="59">
        <v>1.2012822166377415</v>
      </c>
      <c r="N10" s="59">
        <v>0.20128221663774148</v>
      </c>
      <c r="O10" s="27">
        <v>1</v>
      </c>
      <c r="Q10" s="28" t="s">
        <v>303</v>
      </c>
      <c r="R10" s="23">
        <v>3184.8312110000002</v>
      </c>
      <c r="S10" s="23">
        <v>4548.7483540000003</v>
      </c>
      <c r="T10" s="23">
        <f t="shared" si="0"/>
        <v>-1363.9171430000001</v>
      </c>
      <c r="U10" s="23">
        <v>13472.6</v>
      </c>
    </row>
    <row r="11" spans="1:21" x14ac:dyDescent="0.25">
      <c r="L11" s="28" t="s">
        <v>287</v>
      </c>
      <c r="M11" s="59">
        <v>1.1907963300342341</v>
      </c>
      <c r="N11" s="59">
        <v>0.19079633003423413</v>
      </c>
      <c r="O11" s="27">
        <v>1</v>
      </c>
      <c r="Q11" s="28" t="s">
        <v>312</v>
      </c>
      <c r="R11" s="23">
        <v>501.12798500000002</v>
      </c>
      <c r="S11" s="23">
        <v>1609.1923730000001</v>
      </c>
      <c r="T11" s="23">
        <f t="shared" si="0"/>
        <v>-1108.064388</v>
      </c>
      <c r="U11" s="23">
        <v>3124.3999999999996</v>
      </c>
    </row>
    <row r="12" spans="1:21" x14ac:dyDescent="0.25">
      <c r="L12" s="28" t="s">
        <v>301</v>
      </c>
      <c r="M12" s="59">
        <v>1.170017780240074</v>
      </c>
      <c r="N12" s="59">
        <v>0.17001778024007397</v>
      </c>
      <c r="O12" s="27">
        <v>1</v>
      </c>
      <c r="Q12" s="28" t="s">
        <v>284</v>
      </c>
      <c r="R12" s="23">
        <v>9834.8903769999997</v>
      </c>
      <c r="S12" s="23">
        <v>11336.425738</v>
      </c>
      <c r="T12" s="23">
        <f t="shared" si="0"/>
        <v>-1501.5353610000002</v>
      </c>
      <c r="U12" s="23">
        <v>30317.600000000002</v>
      </c>
    </row>
    <row r="13" spans="1:21" x14ac:dyDescent="0.25">
      <c r="L13" s="28" t="s">
        <v>285</v>
      </c>
      <c r="M13" s="59">
        <v>1.1204176942287472</v>
      </c>
      <c r="N13" s="59">
        <v>0.12041769422874715</v>
      </c>
      <c r="O13" s="27">
        <v>1</v>
      </c>
      <c r="Q13" s="28" t="s">
        <v>315</v>
      </c>
      <c r="R13" s="23">
        <v>20417.044807999999</v>
      </c>
      <c r="S13" s="23">
        <v>15323.184214000001</v>
      </c>
      <c r="T13" s="23">
        <f t="shared" si="0"/>
        <v>5093.8605939999979</v>
      </c>
      <c r="U13" s="23">
        <v>25067.200000000001</v>
      </c>
    </row>
    <row r="14" spans="1:21" x14ac:dyDescent="0.25">
      <c r="L14" s="28" t="s">
        <v>313</v>
      </c>
      <c r="M14" s="59">
        <v>1.105561942367888</v>
      </c>
      <c r="N14" s="59">
        <v>0.10556194236788796</v>
      </c>
      <c r="O14" s="27">
        <v>1</v>
      </c>
      <c r="Q14" s="28" t="s">
        <v>300</v>
      </c>
      <c r="R14" s="23">
        <v>1798.2778510000001</v>
      </c>
      <c r="S14" s="23">
        <v>2078.5213950000002</v>
      </c>
      <c r="T14" s="23">
        <f t="shared" si="0"/>
        <v>-280.24354400000016</v>
      </c>
      <c r="U14" s="23">
        <v>4709.2</v>
      </c>
    </row>
    <row r="15" spans="1:21" x14ac:dyDescent="0.25">
      <c r="L15" s="28" t="s">
        <v>302</v>
      </c>
      <c r="M15" s="59">
        <v>1.0642109461891616</v>
      </c>
      <c r="N15" s="59">
        <v>6.4210946189161566E-2</v>
      </c>
      <c r="O15" s="27">
        <v>1</v>
      </c>
      <c r="Q15" s="28" t="s">
        <v>310</v>
      </c>
      <c r="R15" s="23">
        <v>2213.1701419999999</v>
      </c>
      <c r="S15" s="23">
        <v>5938.4644109999999</v>
      </c>
      <c r="T15" s="23">
        <f t="shared" si="0"/>
        <v>-3725.294269</v>
      </c>
      <c r="U15" s="23">
        <v>21675</v>
      </c>
    </row>
    <row r="16" spans="1:21" x14ac:dyDescent="0.25">
      <c r="L16" s="28" t="s">
        <v>309</v>
      </c>
      <c r="M16" s="59">
        <v>1.0480304476328279</v>
      </c>
      <c r="N16" s="59">
        <v>4.8030447632827933E-2</v>
      </c>
      <c r="O16" s="27">
        <v>1</v>
      </c>
      <c r="Q16" s="28" t="s">
        <v>309</v>
      </c>
      <c r="R16" s="23">
        <v>76193.546239999996</v>
      </c>
      <c r="S16" s="23">
        <v>64940.588725000001</v>
      </c>
      <c r="T16" s="23">
        <f t="shared" si="0"/>
        <v>11252.957514999995</v>
      </c>
      <c r="U16" s="23">
        <v>234288</v>
      </c>
    </row>
    <row r="17" spans="2:21" x14ac:dyDescent="0.25">
      <c r="L17" s="28" t="s">
        <v>299</v>
      </c>
      <c r="M17" s="59">
        <v>1.0417392928947882</v>
      </c>
      <c r="N17" s="59">
        <v>4.1739292894788171E-2</v>
      </c>
      <c r="O17" s="27">
        <v>1</v>
      </c>
      <c r="Q17" s="28" t="s">
        <v>316</v>
      </c>
      <c r="R17" s="23">
        <v>84875.833467999997</v>
      </c>
      <c r="S17" s="23">
        <v>98592.346860999998</v>
      </c>
      <c r="T17" s="23">
        <f t="shared" si="0"/>
        <v>-13716.513393000001</v>
      </c>
      <c r="U17" s="23">
        <v>275227</v>
      </c>
    </row>
    <row r="18" spans="2:21" x14ac:dyDescent="0.25">
      <c r="L18" s="28" t="s">
        <v>286</v>
      </c>
      <c r="M18" s="59">
        <v>1.0271093249073584</v>
      </c>
      <c r="N18" s="59">
        <v>2.7109324907358401E-2</v>
      </c>
      <c r="O18" s="27">
        <v>1</v>
      </c>
      <c r="Q18" s="28" t="s">
        <v>305</v>
      </c>
      <c r="R18" s="23">
        <v>8138.5203279999996</v>
      </c>
      <c r="S18" s="23">
        <v>9175.6869029999998</v>
      </c>
      <c r="T18" s="23">
        <f t="shared" si="0"/>
        <v>-1037.1665750000002</v>
      </c>
      <c r="U18" s="23">
        <v>32459.9</v>
      </c>
    </row>
    <row r="19" spans="2:21" x14ac:dyDescent="0.25">
      <c r="L19" s="28" t="s">
        <v>307</v>
      </c>
      <c r="M19" s="59">
        <v>1.0221748961573818</v>
      </c>
      <c r="N19" s="59">
        <v>2.2174896157381774E-2</v>
      </c>
      <c r="O19" s="27">
        <v>1</v>
      </c>
      <c r="Q19" s="28" t="s">
        <v>285</v>
      </c>
      <c r="R19" s="23">
        <v>10420.8122</v>
      </c>
      <c r="S19" s="23">
        <v>8038.8538740000004</v>
      </c>
      <c r="T19" s="23">
        <f t="shared" si="0"/>
        <v>2381.9583259999999</v>
      </c>
      <c r="U19" s="23">
        <v>19780.800000000003</v>
      </c>
    </row>
    <row r="20" spans="2:21" x14ac:dyDescent="0.25">
      <c r="L20" s="28" t="s">
        <v>305</v>
      </c>
      <c r="M20" s="59">
        <v>0.96804775815698751</v>
      </c>
      <c r="N20" s="59">
        <v>3.1952241843012485E-2</v>
      </c>
      <c r="O20" s="59">
        <v>0.96804775815698751</v>
      </c>
      <c r="Q20" s="28" t="s">
        <v>319</v>
      </c>
      <c r="R20" s="23">
        <v>16720.153990999999</v>
      </c>
      <c r="S20" s="23">
        <v>10724.63125</v>
      </c>
      <c r="T20" s="23">
        <f t="shared" si="0"/>
        <v>5995.5227409999989</v>
      </c>
      <c r="U20" s="23">
        <v>16221.4</v>
      </c>
    </row>
    <row r="21" spans="2:21" x14ac:dyDescent="0.25">
      <c r="B21" s="157" t="s">
        <v>268</v>
      </c>
      <c r="C21" s="157"/>
      <c r="D21" s="157"/>
      <c r="E21" s="157"/>
      <c r="F21" s="157"/>
      <c r="G21" s="157"/>
      <c r="H21" s="157"/>
      <c r="I21" s="157"/>
      <c r="J21" s="157"/>
      <c r="L21" s="28" t="s">
        <v>298</v>
      </c>
      <c r="M21" s="59">
        <v>0.96633170371211019</v>
      </c>
      <c r="N21" s="59">
        <v>3.366829628788981E-2</v>
      </c>
      <c r="O21" s="59">
        <v>0.96633170371211019</v>
      </c>
      <c r="Q21" s="28" t="s">
        <v>307</v>
      </c>
      <c r="R21" s="23">
        <v>54719.095136999997</v>
      </c>
      <c r="S21" s="23">
        <v>49921.097332999998</v>
      </c>
      <c r="T21" s="23">
        <f t="shared" si="0"/>
        <v>4797.9978039999987</v>
      </c>
      <c r="U21" s="23">
        <v>216370.7</v>
      </c>
    </row>
    <row r="22" spans="2:21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28" t="s">
        <v>284</v>
      </c>
      <c r="M22" s="59">
        <v>0.95047314559859619</v>
      </c>
      <c r="N22" s="59">
        <v>4.9526854401403808E-2</v>
      </c>
      <c r="O22" s="59">
        <v>0.95047314559859619</v>
      </c>
      <c r="Q22" s="28" t="s">
        <v>299</v>
      </c>
      <c r="R22" s="23">
        <v>4241.959065</v>
      </c>
      <c r="S22" s="23">
        <v>3985.362588</v>
      </c>
      <c r="T22" s="23">
        <f t="shared" si="0"/>
        <v>256.59647700000005</v>
      </c>
      <c r="U22" s="23">
        <v>6147.6</v>
      </c>
    </row>
    <row r="23" spans="2:21" x14ac:dyDescent="0.25">
      <c r="B23" s="163" t="s">
        <v>265</v>
      </c>
      <c r="C23" s="163"/>
      <c r="D23" s="163"/>
      <c r="E23" s="163"/>
      <c r="F23" s="163"/>
      <c r="G23" s="163"/>
      <c r="H23" s="163"/>
      <c r="I23" s="163"/>
      <c r="J23" s="163"/>
      <c r="L23" s="28" t="s">
        <v>316</v>
      </c>
      <c r="M23" s="59">
        <v>0.95016290773434298</v>
      </c>
      <c r="N23" s="59">
        <v>4.9837092265657024E-2</v>
      </c>
      <c r="O23" s="59">
        <v>0.95016290773434298</v>
      </c>
      <c r="Q23" s="28" t="s">
        <v>301</v>
      </c>
      <c r="R23" s="23">
        <v>6753.7179509999996</v>
      </c>
      <c r="S23" s="23">
        <v>5096.5546469999999</v>
      </c>
      <c r="T23" s="23">
        <f t="shared" si="0"/>
        <v>1657.1633039999997</v>
      </c>
      <c r="U23" s="23">
        <v>9747</v>
      </c>
    </row>
    <row r="24" spans="2:21" x14ac:dyDescent="0.25">
      <c r="L24" s="28" t="s">
        <v>300</v>
      </c>
      <c r="M24" s="59">
        <v>0.94049020130807781</v>
      </c>
      <c r="N24" s="59">
        <v>5.9509798691922189E-2</v>
      </c>
      <c r="O24" s="59">
        <v>0.94049020130807781</v>
      </c>
      <c r="Q24" s="28" t="s">
        <v>318</v>
      </c>
      <c r="R24" s="23">
        <v>1533.965586</v>
      </c>
      <c r="S24" s="23">
        <v>2944.2172129999999</v>
      </c>
      <c r="T24" s="23">
        <f t="shared" si="0"/>
        <v>-1410.2516269999999</v>
      </c>
      <c r="U24" s="23">
        <v>4695.3999999999996</v>
      </c>
    </row>
    <row r="25" spans="2:21" x14ac:dyDescent="0.25">
      <c r="L25" s="28" t="s">
        <v>303</v>
      </c>
      <c r="M25" s="59">
        <v>0.89876362817867372</v>
      </c>
      <c r="N25" s="59">
        <v>0.10123637182132628</v>
      </c>
      <c r="O25" s="59">
        <v>0.89876362817867372</v>
      </c>
      <c r="Q25" s="28" t="s">
        <v>311</v>
      </c>
      <c r="R25" s="23">
        <v>388.51551000000001</v>
      </c>
      <c r="S25" s="23">
        <v>917.749728</v>
      </c>
      <c r="T25" s="23">
        <f t="shared" si="0"/>
        <v>-529.23421800000006</v>
      </c>
      <c r="U25" s="23">
        <v>1421.1</v>
      </c>
    </row>
    <row r="26" spans="2:21" x14ac:dyDescent="0.25">
      <c r="L26" s="28" t="s">
        <v>288</v>
      </c>
      <c r="M26" s="59">
        <v>0.8688549079936293</v>
      </c>
      <c r="N26" s="59">
        <v>0.1311450920063707</v>
      </c>
      <c r="O26" s="59">
        <v>0.8688549079936293</v>
      </c>
      <c r="Q26" s="28" t="s">
        <v>317</v>
      </c>
      <c r="R26" s="23">
        <v>97430.447690999994</v>
      </c>
      <c r="S26" s="23">
        <v>66788.172456999993</v>
      </c>
      <c r="T26" s="23">
        <f t="shared" si="0"/>
        <v>30642.275234000001</v>
      </c>
      <c r="U26" s="23">
        <v>59493</v>
      </c>
    </row>
    <row r="27" spans="2:21" x14ac:dyDescent="0.25">
      <c r="L27" s="28" t="s">
        <v>304</v>
      </c>
      <c r="M27" s="59">
        <v>0.86428140252606522</v>
      </c>
      <c r="N27" s="59">
        <v>0.13571859747393478</v>
      </c>
      <c r="O27" s="59">
        <v>0.86428140252606522</v>
      </c>
      <c r="Q27" s="28" t="s">
        <v>287</v>
      </c>
      <c r="R27" s="23">
        <v>44342.533437999999</v>
      </c>
      <c r="S27" s="23">
        <v>26641.823670999998</v>
      </c>
      <c r="T27" s="23">
        <f t="shared" si="0"/>
        <v>17700.709767</v>
      </c>
      <c r="U27" s="23">
        <v>92772.800000000003</v>
      </c>
    </row>
    <row r="28" spans="2:21" x14ac:dyDescent="0.25">
      <c r="L28" s="28" t="s">
        <v>306</v>
      </c>
      <c r="M28" s="59">
        <v>0.85121161638593734</v>
      </c>
      <c r="N28" s="59">
        <v>0.14878838361406266</v>
      </c>
      <c r="O28" s="59">
        <v>0.85121161638593734</v>
      </c>
      <c r="Q28" s="28" t="s">
        <v>304</v>
      </c>
      <c r="R28" s="23">
        <v>8336.0320049999991</v>
      </c>
      <c r="S28" s="23">
        <v>12966.248392</v>
      </c>
      <c r="T28" s="23">
        <f t="shared" si="0"/>
        <v>-4630.2163870000004</v>
      </c>
      <c r="U28" s="23">
        <v>34116.300000000003</v>
      </c>
    </row>
    <row r="29" spans="2:21" x14ac:dyDescent="0.25">
      <c r="L29" s="28" t="s">
        <v>310</v>
      </c>
      <c r="M29" s="59">
        <v>0.82812944549019607</v>
      </c>
      <c r="N29" s="59">
        <v>0.17187055450980393</v>
      </c>
      <c r="O29" s="59">
        <v>0.82812944549019607</v>
      </c>
      <c r="Q29" s="28" t="s">
        <v>298</v>
      </c>
      <c r="R29" s="23">
        <v>9271.2582550000006</v>
      </c>
      <c r="S29" s="23">
        <v>11140.283020000001</v>
      </c>
      <c r="T29" s="23">
        <f t="shared" si="0"/>
        <v>-1869.0247650000001</v>
      </c>
      <c r="U29" s="23">
        <v>55512.9</v>
      </c>
    </row>
    <row r="30" spans="2:21" x14ac:dyDescent="0.25">
      <c r="L30" s="28" t="s">
        <v>308</v>
      </c>
      <c r="M30" s="59">
        <v>0.82711700003695121</v>
      </c>
      <c r="N30" s="59">
        <v>0.17288299996304879</v>
      </c>
      <c r="O30" s="59">
        <v>0.82711700003695121</v>
      </c>
      <c r="Q30" s="28" t="s">
        <v>288</v>
      </c>
      <c r="R30" s="23">
        <v>4117.2500170000003</v>
      </c>
      <c r="S30" s="23">
        <v>6109.9472320000004</v>
      </c>
      <c r="T30" s="23">
        <f t="shared" si="0"/>
        <v>-1992.6972150000001</v>
      </c>
      <c r="U30" s="23">
        <v>15194.6</v>
      </c>
    </row>
    <row r="31" spans="2:21" x14ac:dyDescent="0.25">
      <c r="L31" s="28" t="s">
        <v>318</v>
      </c>
      <c r="M31" s="59">
        <v>0.69965250521787281</v>
      </c>
      <c r="N31" s="59">
        <v>0.30034749478212719</v>
      </c>
      <c r="O31" s="59">
        <v>0.69965250521787281</v>
      </c>
      <c r="Q31" s="28" t="s">
        <v>306</v>
      </c>
      <c r="R31" s="23">
        <v>3057.6065520000002</v>
      </c>
      <c r="S31" s="23">
        <v>3928.5839919999999</v>
      </c>
      <c r="T31" s="23">
        <f t="shared" si="0"/>
        <v>-870.97743999999966</v>
      </c>
      <c r="U31" s="23">
        <v>5853.7999999999993</v>
      </c>
    </row>
    <row r="32" spans="2:21" x14ac:dyDescent="0.25">
      <c r="L32" s="28" t="s">
        <v>312</v>
      </c>
      <c r="M32" s="59">
        <v>0.6453513032902316</v>
      </c>
      <c r="N32" s="59">
        <v>0.3546486967097684</v>
      </c>
      <c r="O32" s="59">
        <v>0.6453513032902316</v>
      </c>
      <c r="Q32" s="28" t="s">
        <v>313</v>
      </c>
      <c r="R32" s="23">
        <v>59180.345964</v>
      </c>
      <c r="S32" s="23">
        <v>44847.673239000003</v>
      </c>
      <c r="T32" s="23">
        <f t="shared" si="0"/>
        <v>14332.672724999997</v>
      </c>
      <c r="U32" s="23">
        <v>135775</v>
      </c>
    </row>
    <row r="33" spans="12:21" x14ac:dyDescent="0.25">
      <c r="L33" s="28" t="s">
        <v>311</v>
      </c>
      <c r="M33" s="59">
        <v>0.62758833438885375</v>
      </c>
      <c r="N33" s="59">
        <v>0.37241166561114625</v>
      </c>
      <c r="O33" s="59">
        <v>0.62758833438885375</v>
      </c>
      <c r="Q33" s="28" t="s">
        <v>308</v>
      </c>
      <c r="R33" s="23">
        <v>11680.677088</v>
      </c>
      <c r="S33" s="23">
        <v>18230.833613999999</v>
      </c>
      <c r="T33" s="23">
        <f t="shared" si="0"/>
        <v>-6550.1565259999988</v>
      </c>
      <c r="U33" s="23">
        <v>37887.800000000003</v>
      </c>
    </row>
  </sheetData>
  <mergeCells count="12">
    <mergeCell ref="C2:J3"/>
    <mergeCell ref="B2:B3"/>
    <mergeCell ref="B21:J22"/>
    <mergeCell ref="B23:J23"/>
    <mergeCell ref="N5:N6"/>
    <mergeCell ref="M5:M6"/>
    <mergeCell ref="R4:U4"/>
    <mergeCell ref="M4:N4"/>
    <mergeCell ref="U5:U6"/>
    <mergeCell ref="T5:T6"/>
    <mergeCell ref="S5:S6"/>
    <mergeCell ref="R5:R6"/>
  </mergeCells>
  <hyperlinks>
    <hyperlink ref="A1" location="Obsah!A1" display="Obsah" xr:uid="{00000000-0004-0000-1E00-000000000000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30"/>
  <sheetViews>
    <sheetView zoomScale="65" zoomScaleNormal="65" workbookViewId="0">
      <selection activeCell="H29" sqref="H29"/>
    </sheetView>
  </sheetViews>
  <sheetFormatPr defaultRowHeight="13.5" x14ac:dyDescent="0.25"/>
  <cols>
    <col min="1" max="11" width="8.6640625" style="8"/>
    <col min="12" max="12" width="16.1640625" style="18" customWidth="1"/>
    <col min="13" max="13" width="16.4140625" style="18" customWidth="1"/>
    <col min="14" max="23" width="9.08203125" style="18" customWidth="1"/>
    <col min="24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75</v>
      </c>
      <c r="C2" s="155" t="s">
        <v>138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</row>
    <row r="3" spans="1:23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9" spans="1:23" x14ac:dyDescent="0.25">
      <c r="N9" s="70">
        <v>2014</v>
      </c>
      <c r="O9" s="70">
        <v>2015</v>
      </c>
      <c r="P9" s="70">
        <v>2016</v>
      </c>
      <c r="Q9" s="70">
        <v>2017</v>
      </c>
      <c r="R9" s="70">
        <v>2018</v>
      </c>
      <c r="S9" s="70">
        <v>2019</v>
      </c>
      <c r="T9" s="70">
        <v>2020</v>
      </c>
      <c r="U9" s="70">
        <v>2021</v>
      </c>
      <c r="V9" s="70">
        <v>2022</v>
      </c>
      <c r="W9" s="70">
        <v>2023</v>
      </c>
    </row>
    <row r="10" spans="1:23" ht="13.5" customHeight="1" x14ac:dyDescent="0.25">
      <c r="L10" s="154" t="s">
        <v>610</v>
      </c>
      <c r="M10" s="28" t="s">
        <v>131</v>
      </c>
      <c r="N10" s="23">
        <f t="shared" ref="N10:W10" si="0">N26/$T26*100</f>
        <v>84.758665968339145</v>
      </c>
      <c r="O10" s="23">
        <f t="shared" si="0"/>
        <v>85.909092993912012</v>
      </c>
      <c r="P10" s="23">
        <f t="shared" si="0"/>
        <v>88.530594478342337</v>
      </c>
      <c r="Q10" s="23">
        <f t="shared" si="0"/>
        <v>90.98019406983822</v>
      </c>
      <c r="R10" s="23">
        <f t="shared" si="0"/>
        <v>95.193662333610021</v>
      </c>
      <c r="S10" s="23">
        <f t="shared" si="0"/>
        <v>94.489462396310842</v>
      </c>
      <c r="T10" s="65">
        <f t="shared" si="0"/>
        <v>100</v>
      </c>
      <c r="U10" s="23">
        <f t="shared" si="0"/>
        <v>112.8948973012176</v>
      </c>
      <c r="V10" s="23">
        <f t="shared" si="0"/>
        <v>134.63680695520381</v>
      </c>
      <c r="W10" s="23">
        <f t="shared" si="0"/>
        <v>137.31905918726562</v>
      </c>
    </row>
    <row r="11" spans="1:23" x14ac:dyDescent="0.25">
      <c r="L11" s="154"/>
      <c r="M11" s="28" t="s">
        <v>132</v>
      </c>
      <c r="N11" s="23">
        <f t="shared" ref="N11:W11" si="1">N27/$T27*100</f>
        <v>86.983657746357522</v>
      </c>
      <c r="O11" s="23">
        <f t="shared" si="1"/>
        <v>85.363970978005213</v>
      </c>
      <c r="P11" s="23">
        <f t="shared" si="1"/>
        <v>88.210657137061474</v>
      </c>
      <c r="Q11" s="23">
        <f t="shared" si="1"/>
        <v>92.468123725926247</v>
      </c>
      <c r="R11" s="23">
        <f t="shared" si="1"/>
        <v>95.090417645392762</v>
      </c>
      <c r="S11" s="23">
        <f t="shared" si="1"/>
        <v>98.945415028339653</v>
      </c>
      <c r="T11" s="65">
        <f t="shared" si="1"/>
        <v>100</v>
      </c>
      <c r="U11" s="23">
        <f t="shared" si="1"/>
        <v>102.97684662313671</v>
      </c>
      <c r="V11" s="23">
        <f t="shared" si="1"/>
        <v>124.96167879905566</v>
      </c>
      <c r="W11" s="23">
        <f t="shared" si="1"/>
        <v>151.74355787981534</v>
      </c>
    </row>
    <row r="12" spans="1:23" x14ac:dyDescent="0.25">
      <c r="L12" s="154"/>
      <c r="M12" s="28" t="s">
        <v>134</v>
      </c>
      <c r="N12" s="23">
        <f t="shared" ref="N12:W12" si="2">N28/$T28*100</f>
        <v>98.978660093855936</v>
      </c>
      <c r="O12" s="23">
        <f t="shared" si="2"/>
        <v>101.77991771665494</v>
      </c>
      <c r="P12" s="23">
        <f t="shared" si="2"/>
        <v>101.43093281059008</v>
      </c>
      <c r="Q12" s="23">
        <f t="shared" si="2"/>
        <v>94.448106241944316</v>
      </c>
      <c r="R12" s="23">
        <f t="shared" si="2"/>
        <v>101.97439339501406</v>
      </c>
      <c r="S12" s="23">
        <f t="shared" si="2"/>
        <v>106.12958280379684</v>
      </c>
      <c r="T12" s="65">
        <f t="shared" si="2"/>
        <v>100</v>
      </c>
      <c r="U12" s="23">
        <f t="shared" si="2"/>
        <v>100.69997643407653</v>
      </c>
      <c r="V12" s="23">
        <f t="shared" si="2"/>
        <v>117.77397971003032</v>
      </c>
      <c r="W12" s="23">
        <f t="shared" si="2"/>
        <v>135.44376626859054</v>
      </c>
    </row>
    <row r="13" spans="1:23" x14ac:dyDescent="0.25">
      <c r="L13" s="154"/>
      <c r="M13" s="28" t="s">
        <v>135</v>
      </c>
      <c r="N13" s="23">
        <f t="shared" ref="N13:W13" si="3">N29/$T29*100</f>
        <v>87.753380199900803</v>
      </c>
      <c r="O13" s="23">
        <f t="shared" si="3"/>
        <v>87.8239826697301</v>
      </c>
      <c r="P13" s="23">
        <f t="shared" si="3"/>
        <v>89.828052005784741</v>
      </c>
      <c r="Q13" s="23">
        <f t="shared" si="3"/>
        <v>93.820796465915961</v>
      </c>
      <c r="R13" s="23">
        <f t="shared" si="3"/>
        <v>97.528483896024113</v>
      </c>
      <c r="S13" s="23">
        <f t="shared" si="3"/>
        <v>99.725066246802527</v>
      </c>
      <c r="T13" s="65">
        <f t="shared" si="3"/>
        <v>100</v>
      </c>
      <c r="U13" s="23">
        <f t="shared" si="3"/>
        <v>104.39380060103755</v>
      </c>
      <c r="V13" s="23">
        <f t="shared" si="3"/>
        <v>122.53087226702723</v>
      </c>
      <c r="W13" s="23">
        <f t="shared" si="3"/>
        <v>133.23765700042648</v>
      </c>
    </row>
    <row r="14" spans="1:23" x14ac:dyDescent="0.25">
      <c r="L14" s="154"/>
      <c r="M14" s="28" t="s">
        <v>133</v>
      </c>
      <c r="N14" s="23">
        <f t="shared" ref="N14:W14" si="4">N30/$T30*100</f>
        <v>73.374473961526135</v>
      </c>
      <c r="O14" s="23">
        <f t="shared" si="4"/>
        <v>77.718605551675651</v>
      </c>
      <c r="P14" s="23">
        <f t="shared" si="4"/>
        <v>81.3687030317693</v>
      </c>
      <c r="Q14" s="23">
        <f t="shared" si="4"/>
        <v>85.789009849028844</v>
      </c>
      <c r="R14" s="23">
        <f t="shared" si="4"/>
        <v>89.765256774847927</v>
      </c>
      <c r="S14" s="23">
        <f t="shared" si="4"/>
        <v>94.658699182743149</v>
      </c>
      <c r="T14" s="65">
        <f t="shared" si="4"/>
        <v>100</v>
      </c>
      <c r="U14" s="23">
        <f t="shared" si="4"/>
        <v>106.48153739434854</v>
      </c>
      <c r="V14" s="23">
        <f t="shared" si="4"/>
        <v>117.68031936181566</v>
      </c>
      <c r="W14" s="23">
        <f t="shared" si="4"/>
        <v>128.72724213254577</v>
      </c>
    </row>
    <row r="15" spans="1:23" x14ac:dyDescent="0.25">
      <c r="O15" s="101">
        <f>(O13/N13)-1</f>
        <v>8.0455555864022976E-4</v>
      </c>
      <c r="P15" s="101">
        <f t="shared" ref="P15:W16" si="5">(P13/O13)-1</f>
        <v>2.2819157992312045E-2</v>
      </c>
      <c r="Q15" s="101">
        <f t="shared" si="5"/>
        <v>4.4448748146894035E-2</v>
      </c>
      <c r="R15" s="101">
        <f t="shared" si="5"/>
        <v>3.9518822795915121E-2</v>
      </c>
      <c r="S15" s="101">
        <f t="shared" si="5"/>
        <v>2.2522469980361892E-2</v>
      </c>
      <c r="T15" s="101">
        <f t="shared" si="5"/>
        <v>2.7569172279822141E-3</v>
      </c>
      <c r="U15" s="101">
        <f t="shared" si="5"/>
        <v>4.3938006010375563E-2</v>
      </c>
      <c r="V15" s="101">
        <f t="shared" si="5"/>
        <v>0.17373705681340446</v>
      </c>
      <c r="W15" s="101">
        <f t="shared" si="5"/>
        <v>8.7380302900858631E-2</v>
      </c>
    </row>
    <row r="16" spans="1:23" x14ac:dyDescent="0.25">
      <c r="O16" s="101">
        <f>(O14/N14)-1</f>
        <v>5.9204943566987023E-2</v>
      </c>
      <c r="P16" s="101">
        <f t="shared" si="5"/>
        <v>4.6965555470069198E-2</v>
      </c>
      <c r="Q16" s="101">
        <f t="shared" si="5"/>
        <v>5.4324410400565126E-2</v>
      </c>
      <c r="R16" s="101">
        <f t="shared" si="5"/>
        <v>4.6349141140764605E-2</v>
      </c>
      <c r="S16" s="101">
        <f t="shared" si="5"/>
        <v>5.4513768285307851E-2</v>
      </c>
      <c r="T16" s="101">
        <f t="shared" si="5"/>
        <v>5.6426940823951277E-2</v>
      </c>
      <c r="U16" s="101">
        <f t="shared" si="5"/>
        <v>6.4815373943485355E-2</v>
      </c>
      <c r="V16" s="101">
        <f t="shared" si="5"/>
        <v>0.10517111455663009</v>
      </c>
      <c r="W16" s="101">
        <f t="shared" si="5"/>
        <v>9.3872304482499169E-2</v>
      </c>
    </row>
    <row r="21" spans="2:23" x14ac:dyDescent="0.25">
      <c r="B21" s="157" t="s">
        <v>269</v>
      </c>
      <c r="C21" s="157"/>
      <c r="D21" s="157"/>
      <c r="E21" s="157"/>
      <c r="F21" s="157"/>
      <c r="G21" s="157"/>
      <c r="H21" s="157"/>
      <c r="I21" s="157"/>
      <c r="J21" s="157"/>
    </row>
    <row r="22" spans="2:23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23" x14ac:dyDescent="0.25">
      <c r="B23" s="163" t="s">
        <v>234</v>
      </c>
      <c r="C23" s="163"/>
      <c r="D23" s="163"/>
      <c r="E23" s="163"/>
      <c r="F23" s="163"/>
      <c r="G23" s="163"/>
      <c r="H23" s="163"/>
      <c r="I23" s="163"/>
      <c r="J23" s="163"/>
    </row>
    <row r="25" spans="2:23" x14ac:dyDescent="0.25">
      <c r="N25" s="70">
        <v>2014</v>
      </c>
      <c r="O25" s="70">
        <v>2015</v>
      </c>
      <c r="P25" s="70">
        <v>2016</v>
      </c>
      <c r="Q25" s="70">
        <v>2017</v>
      </c>
      <c r="R25" s="70">
        <v>2018</v>
      </c>
      <c r="S25" s="70">
        <v>2019</v>
      </c>
      <c r="T25" s="70">
        <v>2020</v>
      </c>
      <c r="U25" s="70">
        <v>2021</v>
      </c>
      <c r="V25" s="70">
        <v>2022</v>
      </c>
      <c r="W25" s="70">
        <v>2023</v>
      </c>
    </row>
    <row r="26" spans="2:23" x14ac:dyDescent="0.25">
      <c r="L26" s="154" t="s">
        <v>506</v>
      </c>
      <c r="M26" s="28" t="s">
        <v>131</v>
      </c>
      <c r="N26" s="23">
        <v>1932.2157487999878</v>
      </c>
      <c r="O26" s="23">
        <v>1958.4416596406249</v>
      </c>
      <c r="P26" s="23">
        <v>2018.2031765999757</v>
      </c>
      <c r="Q26" s="23">
        <v>2074.0459019999998</v>
      </c>
      <c r="R26" s="23">
        <v>2170.0989679999998</v>
      </c>
      <c r="S26" s="23">
        <v>2154.0455510000002</v>
      </c>
      <c r="T26" s="23">
        <v>2279.6674849999999</v>
      </c>
      <c r="U26" s="23">
        <v>2573.6282660000002</v>
      </c>
      <c r="V26" s="23">
        <v>3069.2715109999999</v>
      </c>
      <c r="W26" s="23">
        <v>3130.4179429999999</v>
      </c>
    </row>
    <row r="27" spans="2:23" x14ac:dyDescent="0.25">
      <c r="L27" s="154"/>
      <c r="M27" s="28" t="s">
        <v>132</v>
      </c>
      <c r="N27" s="23">
        <v>3240.635546125</v>
      </c>
      <c r="O27" s="23">
        <v>3180.293009939453</v>
      </c>
      <c r="P27" s="23">
        <v>3286.348246</v>
      </c>
      <c r="Q27" s="23">
        <v>3444.9630699999998</v>
      </c>
      <c r="R27" s="23">
        <v>3542.6584200000002</v>
      </c>
      <c r="S27" s="23">
        <v>3686.2789790000002</v>
      </c>
      <c r="T27" s="23">
        <v>3725.5682619999998</v>
      </c>
      <c r="U27" s="23">
        <v>3836.4727149999999</v>
      </c>
      <c r="V27" s="23">
        <v>4655.5326450000002</v>
      </c>
      <c r="W27" s="23">
        <v>5653.3098319999999</v>
      </c>
    </row>
    <row r="28" spans="2:23" x14ac:dyDescent="0.25">
      <c r="L28" s="154"/>
      <c r="M28" s="28" t="s">
        <v>134</v>
      </c>
      <c r="N28" s="23">
        <v>744.35419811000065</v>
      </c>
      <c r="O28" s="23">
        <v>765.42063677001954</v>
      </c>
      <c r="P28" s="23">
        <v>762.79614802001959</v>
      </c>
      <c r="Q28" s="23">
        <v>710.28284599999995</v>
      </c>
      <c r="R28" s="23">
        <v>766.88316199999997</v>
      </c>
      <c r="S28" s="23">
        <v>798.13164200000006</v>
      </c>
      <c r="T28" s="23">
        <v>752.035032</v>
      </c>
      <c r="U28" s="23">
        <v>757.29909999999995</v>
      </c>
      <c r="V28" s="23">
        <v>885.70158600000002</v>
      </c>
      <c r="W28" s="23">
        <v>1018.584571</v>
      </c>
    </row>
    <row r="29" spans="2:23" x14ac:dyDescent="0.25">
      <c r="L29" s="154"/>
      <c r="M29" s="28" t="s">
        <v>135</v>
      </c>
      <c r="N29" s="23">
        <v>5256.3751869999996</v>
      </c>
      <c r="O29" s="23">
        <v>5260.604232875</v>
      </c>
      <c r="P29" s="23">
        <v>5380.6467919999996</v>
      </c>
      <c r="Q29" s="23">
        <v>5619.8098061250003</v>
      </c>
      <c r="R29" s="23">
        <v>5841.8980739999997</v>
      </c>
      <c r="S29" s="23">
        <v>5973.4720479999996</v>
      </c>
      <c r="T29" s="23">
        <v>5989.9404160000004</v>
      </c>
      <c r="U29" s="23">
        <v>6253.1264540000002</v>
      </c>
      <c r="V29" s="23">
        <v>7339.5262400000001</v>
      </c>
      <c r="W29" s="23">
        <v>7980.8562659999998</v>
      </c>
    </row>
    <row r="30" spans="2:23" x14ac:dyDescent="0.25">
      <c r="L30" s="154"/>
      <c r="M30" s="28" t="s">
        <v>133</v>
      </c>
      <c r="N30" s="23">
        <v>5700.1952061199954</v>
      </c>
      <c r="O30" s="23">
        <v>6037.6749416191406</v>
      </c>
      <c r="P30" s="23">
        <v>6321.2376990000002</v>
      </c>
      <c r="Q30" s="23">
        <v>6664.6352100000004</v>
      </c>
      <c r="R30" s="23">
        <v>6973.5353279999999</v>
      </c>
      <c r="S30" s="23">
        <v>7353.6890169999997</v>
      </c>
      <c r="T30" s="23">
        <v>7768.6351919999997</v>
      </c>
      <c r="U30" s="23">
        <v>8272.1621869999999</v>
      </c>
      <c r="V30" s="23">
        <v>9142.1547040000005</v>
      </c>
      <c r="W30" s="23">
        <v>10000.349834000001</v>
      </c>
    </row>
  </sheetData>
  <mergeCells count="6">
    <mergeCell ref="L26:L30"/>
    <mergeCell ref="C2:J3"/>
    <mergeCell ref="B2:B3"/>
    <mergeCell ref="B21:J22"/>
    <mergeCell ref="B23:J23"/>
    <mergeCell ref="L10:L14"/>
  </mergeCells>
  <hyperlinks>
    <hyperlink ref="A1" location="Obsah!A1" display="Obsah" xr:uid="{00000000-0004-0000-1F00-000000000000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37"/>
  <sheetViews>
    <sheetView topLeftCell="G9" zoomScale="95" zoomScaleNormal="95" workbookViewId="0"/>
  </sheetViews>
  <sheetFormatPr defaultRowHeight="13.5" x14ac:dyDescent="0.25"/>
  <cols>
    <col min="1" max="11" width="8.6640625" style="8"/>
    <col min="12" max="12" width="12.5" style="8" customWidth="1"/>
    <col min="13" max="13" width="18" style="8" bestFit="1" customWidth="1"/>
    <col min="14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83</v>
      </c>
      <c r="C2" s="155" t="s">
        <v>136</v>
      </c>
      <c r="D2" s="155"/>
      <c r="E2" s="155"/>
      <c r="F2" s="155"/>
      <c r="G2" s="155"/>
      <c r="H2" s="155"/>
      <c r="I2" s="155"/>
      <c r="J2" s="155"/>
      <c r="K2" s="9"/>
      <c r="L2" s="9"/>
      <c r="M2" s="9"/>
      <c r="N2" s="9"/>
      <c r="O2" s="9"/>
      <c r="P2" s="9"/>
    </row>
    <row r="3" spans="1:23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9" spans="1:23" x14ac:dyDescent="0.25">
      <c r="N9" s="70">
        <v>2014</v>
      </c>
      <c r="O9" s="70">
        <v>2015</v>
      </c>
      <c r="P9" s="70">
        <v>2016</v>
      </c>
      <c r="Q9" s="70">
        <v>2017</v>
      </c>
      <c r="R9" s="70">
        <v>2018</v>
      </c>
      <c r="S9" s="70">
        <v>2019</v>
      </c>
      <c r="T9" s="70">
        <v>2020</v>
      </c>
      <c r="U9" s="70">
        <v>2021</v>
      </c>
      <c r="V9" s="70">
        <v>2022</v>
      </c>
      <c r="W9" s="70">
        <v>2023</v>
      </c>
    </row>
    <row r="10" spans="1:23" x14ac:dyDescent="0.25">
      <c r="L10" s="154" t="s">
        <v>505</v>
      </c>
      <c r="M10" s="28" t="s">
        <v>131</v>
      </c>
      <c r="N10" s="24"/>
      <c r="O10" s="59">
        <f>(O27/N27)-1</f>
        <v>1.3572972302355435E-2</v>
      </c>
      <c r="P10" s="59">
        <f t="shared" ref="P10:W10" si="0">(P27/O27)-1</f>
        <v>3.051483135337163E-2</v>
      </c>
      <c r="Q10" s="59">
        <f t="shared" si="0"/>
        <v>2.7669526065309924E-2</v>
      </c>
      <c r="R10" s="59">
        <f t="shared" si="0"/>
        <v>4.631192873184542E-2</v>
      </c>
      <c r="S10" s="59">
        <f t="shared" si="0"/>
        <v>-7.397550635579897E-3</v>
      </c>
      <c r="T10" s="59">
        <f t="shared" si="0"/>
        <v>5.8319070337988332E-2</v>
      </c>
      <c r="U10" s="59">
        <f t="shared" si="0"/>
        <v>0.128948973012176</v>
      </c>
      <c r="V10" s="59">
        <f t="shared" si="0"/>
        <v>0.19258540619401154</v>
      </c>
      <c r="W10" s="59">
        <f t="shared" si="0"/>
        <v>1.9922131939405396E-2</v>
      </c>
    </row>
    <row r="11" spans="1:23" x14ac:dyDescent="0.25">
      <c r="L11" s="154"/>
      <c r="M11" s="28" t="s">
        <v>132</v>
      </c>
      <c r="N11" s="24"/>
      <c r="O11" s="59">
        <f t="shared" ref="O11:W11" si="1">(O28/N28)-1</f>
        <v>-1.8620587019636203E-2</v>
      </c>
      <c r="P11" s="59">
        <f t="shared" si="1"/>
        <v>3.3347630463322009E-2</v>
      </c>
      <c r="Q11" s="59">
        <f t="shared" si="1"/>
        <v>4.8264764451868114E-2</v>
      </c>
      <c r="R11" s="59">
        <f t="shared" si="1"/>
        <v>2.8358896166628789E-2</v>
      </c>
      <c r="S11" s="59">
        <f t="shared" si="1"/>
        <v>4.0540334961223889E-2</v>
      </c>
      <c r="T11" s="59">
        <f t="shared" si="1"/>
        <v>1.0658250019551563E-2</v>
      </c>
      <c r="U11" s="59">
        <f t="shared" si="1"/>
        <v>2.9768466231367086E-2</v>
      </c>
      <c r="V11" s="59">
        <f t="shared" si="1"/>
        <v>0.21349296367926862</v>
      </c>
      <c r="W11" s="59">
        <f t="shared" si="1"/>
        <v>0.21432073687027065</v>
      </c>
    </row>
    <row r="12" spans="1:23" x14ac:dyDescent="0.25">
      <c r="L12" s="154"/>
      <c r="M12" s="28" t="s">
        <v>134</v>
      </c>
      <c r="N12" s="24"/>
      <c r="O12" s="59">
        <f t="shared" ref="O12:W12" si="2">(O29/N29)-1</f>
        <v>2.8301632090621531E-2</v>
      </c>
      <c r="P12" s="59">
        <f t="shared" si="2"/>
        <v>-3.4288189054778595E-3</v>
      </c>
      <c r="Q12" s="59">
        <f t="shared" si="2"/>
        <v>-6.8843166232980813E-2</v>
      </c>
      <c r="R12" s="59">
        <f t="shared" si="2"/>
        <v>7.9687009645168949E-2</v>
      </c>
      <c r="S12" s="59">
        <f t="shared" si="2"/>
        <v>4.0747380498621588E-2</v>
      </c>
      <c r="T12" s="59">
        <f t="shared" si="2"/>
        <v>-5.7755647783226283E-2</v>
      </c>
      <c r="U12" s="59">
        <f t="shared" si="2"/>
        <v>6.9997643407653243E-3</v>
      </c>
      <c r="V12" s="59">
        <f t="shared" si="2"/>
        <v>0.16955320031411647</v>
      </c>
      <c r="W12" s="59">
        <f t="shared" si="2"/>
        <v>0.15003132782015816</v>
      </c>
    </row>
    <row r="13" spans="1:23" x14ac:dyDescent="0.25">
      <c r="L13" s="154"/>
      <c r="M13" s="28" t="s">
        <v>135</v>
      </c>
      <c r="N13" s="24"/>
      <c r="O13" s="59">
        <f t="shared" ref="O13:W13" si="3">(O30/N30)-1</f>
        <v>8.0455555864045181E-4</v>
      </c>
      <c r="P13" s="59">
        <f t="shared" si="3"/>
        <v>2.2819157992312045E-2</v>
      </c>
      <c r="Q13" s="59">
        <f t="shared" si="3"/>
        <v>4.4448748146893813E-2</v>
      </c>
      <c r="R13" s="59">
        <f t="shared" si="3"/>
        <v>3.9518822795915121E-2</v>
      </c>
      <c r="S13" s="59">
        <f t="shared" si="3"/>
        <v>2.2522469980362114E-2</v>
      </c>
      <c r="T13" s="59">
        <f t="shared" si="3"/>
        <v>2.7569172279822141E-3</v>
      </c>
      <c r="U13" s="59">
        <f t="shared" si="3"/>
        <v>4.3938006010375563E-2</v>
      </c>
      <c r="V13" s="59">
        <f t="shared" si="3"/>
        <v>0.17373705681340446</v>
      </c>
      <c r="W13" s="59">
        <f t="shared" si="3"/>
        <v>8.7380302900858631E-2</v>
      </c>
    </row>
    <row r="14" spans="1:23" x14ac:dyDescent="0.25">
      <c r="L14" s="154"/>
      <c r="M14" s="28" t="s">
        <v>133</v>
      </c>
      <c r="N14" s="24"/>
      <c r="O14" s="59">
        <f t="shared" ref="O14:W14" si="4">(O31/N31)-1</f>
        <v>5.9204943566987245E-2</v>
      </c>
      <c r="P14" s="59">
        <f t="shared" si="4"/>
        <v>4.6965555470068976E-2</v>
      </c>
      <c r="Q14" s="59">
        <f t="shared" si="4"/>
        <v>5.4324410400565126E-2</v>
      </c>
      <c r="R14" s="59">
        <f t="shared" si="4"/>
        <v>4.6349141140764605E-2</v>
      </c>
      <c r="S14" s="59">
        <f t="shared" si="4"/>
        <v>5.4513768285307851E-2</v>
      </c>
      <c r="T14" s="59">
        <f t="shared" si="4"/>
        <v>5.6426940823951277E-2</v>
      </c>
      <c r="U14" s="59">
        <f t="shared" si="4"/>
        <v>6.4815373943485355E-2</v>
      </c>
      <c r="V14" s="59">
        <f t="shared" si="4"/>
        <v>0.10517111455663009</v>
      </c>
      <c r="W14" s="59">
        <f t="shared" si="4"/>
        <v>9.3872304482499169E-2</v>
      </c>
    </row>
    <row r="21" spans="2:23" x14ac:dyDescent="0.25">
      <c r="B21" s="157" t="s">
        <v>270</v>
      </c>
      <c r="C21" s="157"/>
      <c r="D21" s="157"/>
      <c r="E21" s="157"/>
      <c r="F21" s="157"/>
      <c r="G21" s="157"/>
      <c r="H21" s="157"/>
      <c r="I21" s="157"/>
      <c r="J21" s="157"/>
    </row>
    <row r="22" spans="2:23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23" x14ac:dyDescent="0.25">
      <c r="B23" s="163" t="s">
        <v>234</v>
      </c>
      <c r="C23" s="163"/>
      <c r="D23" s="163"/>
      <c r="E23" s="163"/>
      <c r="F23" s="163"/>
      <c r="G23" s="163"/>
      <c r="H23" s="163"/>
      <c r="I23" s="163"/>
      <c r="J23" s="163"/>
    </row>
    <row r="26" spans="2:23" x14ac:dyDescent="0.25">
      <c r="M26" s="18"/>
      <c r="N26" s="70">
        <v>2014</v>
      </c>
      <c r="O26" s="70">
        <v>2015</v>
      </c>
      <c r="P26" s="70">
        <v>2016</v>
      </c>
      <c r="Q26" s="70">
        <v>2017</v>
      </c>
      <c r="R26" s="70">
        <v>2018</v>
      </c>
      <c r="S26" s="70">
        <v>2019</v>
      </c>
      <c r="T26" s="70">
        <v>2020</v>
      </c>
      <c r="U26" s="70">
        <v>2021</v>
      </c>
      <c r="V26" s="70">
        <v>2022</v>
      </c>
      <c r="W26" s="70">
        <v>2023</v>
      </c>
    </row>
    <row r="27" spans="2:23" x14ac:dyDescent="0.25">
      <c r="L27" s="154" t="s">
        <v>504</v>
      </c>
      <c r="M27" s="28" t="s">
        <v>131</v>
      </c>
      <c r="N27" s="23">
        <v>1932.2157487999878</v>
      </c>
      <c r="O27" s="23">
        <v>1958.4416596406249</v>
      </c>
      <c r="P27" s="23">
        <v>2018.2031765999757</v>
      </c>
      <c r="Q27" s="23">
        <v>2074.0459019999998</v>
      </c>
      <c r="R27" s="23">
        <v>2170.0989679999998</v>
      </c>
      <c r="S27" s="23">
        <v>2154.0455510000002</v>
      </c>
      <c r="T27" s="23">
        <v>2279.6674849999999</v>
      </c>
      <c r="U27" s="23">
        <v>2573.6282660000002</v>
      </c>
      <c r="V27" s="23">
        <v>3069.2715109999999</v>
      </c>
      <c r="W27" s="23">
        <v>3130.4179429999999</v>
      </c>
    </row>
    <row r="28" spans="2:23" x14ac:dyDescent="0.25">
      <c r="L28" s="154"/>
      <c r="M28" s="28" t="s">
        <v>132</v>
      </c>
      <c r="N28" s="23">
        <v>3240.635546125</v>
      </c>
      <c r="O28" s="23">
        <v>3180.293009939453</v>
      </c>
      <c r="P28" s="23">
        <v>3286.348246</v>
      </c>
      <c r="Q28" s="23">
        <v>3444.9630699999998</v>
      </c>
      <c r="R28" s="23">
        <v>3542.6584200000002</v>
      </c>
      <c r="S28" s="23">
        <v>3686.2789790000002</v>
      </c>
      <c r="T28" s="23">
        <v>3725.5682619999998</v>
      </c>
      <c r="U28" s="23">
        <v>3836.4727149999999</v>
      </c>
      <c r="V28" s="23">
        <v>4655.5326450000002</v>
      </c>
      <c r="W28" s="23">
        <v>5653.3098319999999</v>
      </c>
    </row>
    <row r="29" spans="2:23" x14ac:dyDescent="0.25">
      <c r="L29" s="154"/>
      <c r="M29" s="28" t="s">
        <v>134</v>
      </c>
      <c r="N29" s="23">
        <v>744.35419811000065</v>
      </c>
      <c r="O29" s="23">
        <v>765.42063677001954</v>
      </c>
      <c r="P29" s="23">
        <v>762.79614802001959</v>
      </c>
      <c r="Q29" s="23">
        <v>710.28284599999995</v>
      </c>
      <c r="R29" s="23">
        <v>766.88316199999997</v>
      </c>
      <c r="S29" s="23">
        <v>798.13164200000006</v>
      </c>
      <c r="T29" s="23">
        <v>752.035032</v>
      </c>
      <c r="U29" s="23">
        <v>757.29909999999995</v>
      </c>
      <c r="V29" s="23">
        <v>885.70158600000002</v>
      </c>
      <c r="W29" s="23">
        <v>1018.584571</v>
      </c>
    </row>
    <row r="30" spans="2:23" x14ac:dyDescent="0.25">
      <c r="L30" s="154"/>
      <c r="M30" s="28" t="s">
        <v>135</v>
      </c>
      <c r="N30" s="23">
        <v>5256.3751869999996</v>
      </c>
      <c r="O30" s="23">
        <v>5260.604232875</v>
      </c>
      <c r="P30" s="23">
        <v>5380.6467919999996</v>
      </c>
      <c r="Q30" s="23">
        <v>5619.8098061250003</v>
      </c>
      <c r="R30" s="23">
        <v>5841.8980739999997</v>
      </c>
      <c r="S30" s="23">
        <v>5973.4720479999996</v>
      </c>
      <c r="T30" s="23">
        <v>5989.9404160000004</v>
      </c>
      <c r="U30" s="23">
        <v>6253.1264540000002</v>
      </c>
      <c r="V30" s="23">
        <v>7339.5262400000001</v>
      </c>
      <c r="W30" s="23">
        <v>7980.8562659999998</v>
      </c>
    </row>
    <row r="31" spans="2:23" x14ac:dyDescent="0.25">
      <c r="L31" s="154"/>
      <c r="M31" s="28" t="s">
        <v>133</v>
      </c>
      <c r="N31" s="23">
        <v>5700.1952061199954</v>
      </c>
      <c r="O31" s="23">
        <v>6037.6749416191406</v>
      </c>
      <c r="P31" s="23">
        <v>6321.2376990000002</v>
      </c>
      <c r="Q31" s="23">
        <v>6664.6352100000004</v>
      </c>
      <c r="R31" s="23">
        <v>6973.5353279999999</v>
      </c>
      <c r="S31" s="23">
        <v>7353.6890169999997</v>
      </c>
      <c r="T31" s="23">
        <v>7768.6351919999997</v>
      </c>
      <c r="U31" s="23">
        <v>8272.1621869999999</v>
      </c>
      <c r="V31" s="23">
        <v>9142.1547040000005</v>
      </c>
      <c r="W31" s="23">
        <v>10000.349834000001</v>
      </c>
    </row>
    <row r="36" spans="14:23" x14ac:dyDescent="0.25"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-100000</v>
      </c>
      <c r="V36" s="8">
        <v>-1</v>
      </c>
      <c r="W36" s="8">
        <v>-1</v>
      </c>
    </row>
    <row r="37" spans="14:23" x14ac:dyDescent="0.25"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100000</v>
      </c>
      <c r="V37" s="8">
        <v>1</v>
      </c>
      <c r="W37" s="8">
        <v>1</v>
      </c>
    </row>
  </sheetData>
  <mergeCells count="6">
    <mergeCell ref="C2:J3"/>
    <mergeCell ref="B2:B3"/>
    <mergeCell ref="B21:J22"/>
    <mergeCell ref="B23:J23"/>
    <mergeCell ref="L27:L31"/>
    <mergeCell ref="L10:L14"/>
  </mergeCells>
  <hyperlinks>
    <hyperlink ref="A1" location="Obsah!A1" display="Obsah" xr:uid="{00000000-0004-0000-2000-000000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22"/>
  <sheetViews>
    <sheetView zoomScale="70" zoomScaleNormal="70" workbookViewId="0"/>
  </sheetViews>
  <sheetFormatPr defaultRowHeight="13.5" x14ac:dyDescent="0.25"/>
  <cols>
    <col min="1" max="11" width="8.6640625" style="8"/>
    <col min="12" max="12" width="8.6640625" style="18"/>
    <col min="13" max="13" width="20.83203125" style="8" bestFit="1" customWidth="1"/>
    <col min="14" max="14" width="20.83203125" style="8" customWidth="1"/>
    <col min="15" max="16384" width="8.6640625" style="8"/>
  </cols>
  <sheetData>
    <row r="1" spans="1:24" x14ac:dyDescent="0.25">
      <c r="A1" s="10" t="s">
        <v>86</v>
      </c>
    </row>
    <row r="2" spans="1:24" ht="14" customHeight="1" x14ac:dyDescent="0.25">
      <c r="B2" s="156" t="s">
        <v>76</v>
      </c>
      <c r="C2" s="155" t="s">
        <v>569</v>
      </c>
      <c r="D2" s="155"/>
      <c r="E2" s="155"/>
      <c r="F2" s="155"/>
      <c r="G2" s="155"/>
      <c r="H2" s="155"/>
      <c r="I2" s="155"/>
      <c r="J2" s="155"/>
      <c r="K2" s="9"/>
      <c r="L2" s="20"/>
      <c r="M2" s="9"/>
      <c r="N2" s="9"/>
      <c r="O2" s="9"/>
      <c r="P2" s="9"/>
      <c r="Q2" s="9"/>
      <c r="R2" s="9"/>
    </row>
    <row r="3" spans="1:24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4" x14ac:dyDescent="0.25">
      <c r="M4" s="18"/>
      <c r="N4" s="18"/>
      <c r="O4" s="70">
        <v>2014</v>
      </c>
      <c r="P4" s="70">
        <v>2015</v>
      </c>
      <c r="Q4" s="70">
        <v>2016</v>
      </c>
      <c r="R4" s="70">
        <v>2017</v>
      </c>
      <c r="S4" s="70">
        <v>2018</v>
      </c>
      <c r="T4" s="70">
        <v>2019</v>
      </c>
      <c r="U4" s="70">
        <v>2020</v>
      </c>
      <c r="V4" s="70">
        <v>2021</v>
      </c>
      <c r="W4" s="70">
        <v>2022</v>
      </c>
      <c r="X4" s="70">
        <v>2023</v>
      </c>
    </row>
    <row r="5" spans="1:24" x14ac:dyDescent="0.25">
      <c r="L5" s="159" t="s">
        <v>507</v>
      </c>
      <c r="M5" s="161" t="s">
        <v>131</v>
      </c>
      <c r="N5" s="28" t="s">
        <v>510</v>
      </c>
      <c r="O5" s="34">
        <v>387.31479405448334</v>
      </c>
      <c r="P5" s="34">
        <v>411.00253275028768</v>
      </c>
      <c r="Q5" s="34">
        <v>462.42915518863629</v>
      </c>
      <c r="R5" s="34">
        <v>419.54883749775496</v>
      </c>
      <c r="S5" s="34">
        <v>455.61182222639468</v>
      </c>
      <c r="T5" s="34">
        <v>416.94098525003432</v>
      </c>
      <c r="U5" s="34">
        <v>437.61776170406665</v>
      </c>
      <c r="V5" s="34">
        <v>436.07470959370659</v>
      </c>
      <c r="W5" s="34">
        <v>433.3942274890797</v>
      </c>
      <c r="X5" s="34">
        <v>529.62220860872469</v>
      </c>
    </row>
    <row r="6" spans="1:24" x14ac:dyDescent="0.25">
      <c r="L6" s="159"/>
      <c r="M6" s="161"/>
      <c r="N6" s="28" t="s">
        <v>508</v>
      </c>
      <c r="O6" s="34">
        <v>529.62220860872469</v>
      </c>
      <c r="P6" s="34">
        <v>529.62220860872469</v>
      </c>
      <c r="Q6" s="34">
        <v>529.62220860872469</v>
      </c>
      <c r="R6" s="34">
        <v>529.62220860872469</v>
      </c>
      <c r="S6" s="34">
        <v>529.62220860872469</v>
      </c>
      <c r="T6" s="34">
        <v>529.62220860872469</v>
      </c>
      <c r="U6" s="34">
        <v>529.62220860872469</v>
      </c>
      <c r="V6" s="34">
        <v>529.62220860872469</v>
      </c>
      <c r="W6" s="34">
        <v>529.62220860872469</v>
      </c>
      <c r="X6" s="34">
        <v>529.62220860872469</v>
      </c>
    </row>
    <row r="7" spans="1:24" x14ac:dyDescent="0.25">
      <c r="L7" s="159"/>
      <c r="M7" s="161"/>
      <c r="N7" s="28" t="s">
        <v>509</v>
      </c>
      <c r="O7" s="34">
        <v>387.31479405448334</v>
      </c>
      <c r="P7" s="34">
        <v>387.31479405448334</v>
      </c>
      <c r="Q7" s="34">
        <v>387.31479405448334</v>
      </c>
      <c r="R7" s="34">
        <v>387.31479405448334</v>
      </c>
      <c r="S7" s="34">
        <v>387.31479405448334</v>
      </c>
      <c r="T7" s="34">
        <v>387.31479405448334</v>
      </c>
      <c r="U7" s="34">
        <v>387.31479405448334</v>
      </c>
      <c r="V7" s="34">
        <v>387.31479405448334</v>
      </c>
      <c r="W7" s="34">
        <v>387.31479405448334</v>
      </c>
      <c r="X7" s="34">
        <v>387.31479405448334</v>
      </c>
    </row>
    <row r="8" spans="1:24" x14ac:dyDescent="0.25">
      <c r="L8" s="159"/>
      <c r="M8" s="161" t="s">
        <v>132</v>
      </c>
      <c r="N8" s="28" t="s">
        <v>510</v>
      </c>
      <c r="O8" s="34">
        <v>2756.7543618789659</v>
      </c>
      <c r="P8" s="34">
        <v>2735.2336575306863</v>
      </c>
      <c r="Q8" s="34">
        <v>2594.9029717127255</v>
      </c>
      <c r="R8" s="34">
        <v>2513.1917963930032</v>
      </c>
      <c r="S8" s="34">
        <v>2359.5258325377367</v>
      </c>
      <c r="T8" s="34">
        <v>2292.952318104089</v>
      </c>
      <c r="U8" s="34">
        <v>2278.3564888934534</v>
      </c>
      <c r="V8" s="34">
        <v>2329.759007862991</v>
      </c>
      <c r="W8" s="34">
        <v>2364.5942082222896</v>
      </c>
      <c r="X8" s="34">
        <v>2363.2014508527373</v>
      </c>
    </row>
    <row r="9" spans="1:24" x14ac:dyDescent="0.25">
      <c r="L9" s="159"/>
      <c r="M9" s="161"/>
      <c r="N9" s="28" t="s">
        <v>508</v>
      </c>
      <c r="O9" s="34">
        <v>2756.7543618789659</v>
      </c>
      <c r="P9" s="34">
        <v>2756.7543618789659</v>
      </c>
      <c r="Q9" s="34">
        <v>2756.7543618789659</v>
      </c>
      <c r="R9" s="34">
        <v>2756.7543618789659</v>
      </c>
      <c r="S9" s="34">
        <v>2756.7543618789659</v>
      </c>
      <c r="T9" s="34">
        <v>2756.7543618789659</v>
      </c>
      <c r="U9" s="34">
        <v>2756.7543618789659</v>
      </c>
      <c r="V9" s="34">
        <v>2756.7543618789659</v>
      </c>
      <c r="W9" s="34">
        <v>2756.7543618789659</v>
      </c>
      <c r="X9" s="34">
        <v>2756.7543618789659</v>
      </c>
    </row>
    <row r="10" spans="1:24" x14ac:dyDescent="0.25">
      <c r="L10" s="159"/>
      <c r="M10" s="161"/>
      <c r="N10" s="28" t="s">
        <v>509</v>
      </c>
      <c r="O10" s="34">
        <v>2278.3564888934534</v>
      </c>
      <c r="P10" s="34">
        <v>2278.3564888934534</v>
      </c>
      <c r="Q10" s="34">
        <v>2278.3564888934534</v>
      </c>
      <c r="R10" s="34">
        <v>2278.3564888934534</v>
      </c>
      <c r="S10" s="34">
        <v>2278.3564888934534</v>
      </c>
      <c r="T10" s="34">
        <v>2278.3564888934534</v>
      </c>
      <c r="U10" s="34">
        <v>2278.3564888934534</v>
      </c>
      <c r="V10" s="34">
        <v>2278.3564888934534</v>
      </c>
      <c r="W10" s="34">
        <v>2278.3564888934534</v>
      </c>
      <c r="X10" s="34">
        <v>2278.3564888934534</v>
      </c>
    </row>
    <row r="11" spans="1:24" x14ac:dyDescent="0.25">
      <c r="L11" s="159"/>
      <c r="M11" s="161" t="s">
        <v>134</v>
      </c>
      <c r="N11" s="28" t="s">
        <v>510</v>
      </c>
      <c r="O11" s="34">
        <v>2812.549520395617</v>
      </c>
      <c r="P11" s="34">
        <v>2819.3371649538226</v>
      </c>
      <c r="Q11" s="34">
        <v>2785.0215787318384</v>
      </c>
      <c r="R11" s="34">
        <v>2723.9899966282619</v>
      </c>
      <c r="S11" s="34">
        <v>2793.4192361522119</v>
      </c>
      <c r="T11" s="34">
        <v>2697.8389174858376</v>
      </c>
      <c r="U11" s="34">
        <v>2796.0458317306652</v>
      </c>
      <c r="V11" s="34">
        <v>2817.9447550502668</v>
      </c>
      <c r="W11" s="34">
        <v>2895.3737971766509</v>
      </c>
      <c r="X11" s="34">
        <v>3052.3572559065751</v>
      </c>
    </row>
    <row r="12" spans="1:24" x14ac:dyDescent="0.25">
      <c r="L12" s="159"/>
      <c r="M12" s="161"/>
      <c r="N12" s="28" t="s">
        <v>508</v>
      </c>
      <c r="O12" s="34">
        <v>3052.3572559065751</v>
      </c>
      <c r="P12" s="34">
        <v>3052.3572559065751</v>
      </c>
      <c r="Q12" s="34">
        <v>3052.3572559065751</v>
      </c>
      <c r="R12" s="34">
        <v>3052.3572559065751</v>
      </c>
      <c r="S12" s="34">
        <v>3052.3572559065751</v>
      </c>
      <c r="T12" s="34">
        <v>3052.3572559065751</v>
      </c>
      <c r="U12" s="34">
        <v>3052.3572559065751</v>
      </c>
      <c r="V12" s="34">
        <v>3052.3572559065751</v>
      </c>
      <c r="W12" s="34">
        <v>3052.3572559065751</v>
      </c>
      <c r="X12" s="34">
        <v>3052.3572559065751</v>
      </c>
    </row>
    <row r="13" spans="1:24" x14ac:dyDescent="0.25">
      <c r="L13" s="159"/>
      <c r="M13" s="161"/>
      <c r="N13" s="28" t="s">
        <v>509</v>
      </c>
      <c r="O13" s="34">
        <v>2697.8389174858376</v>
      </c>
      <c r="P13" s="34">
        <v>2697.8389174858376</v>
      </c>
      <c r="Q13" s="34">
        <v>2697.8389174858376</v>
      </c>
      <c r="R13" s="34">
        <v>2697.8389174858376</v>
      </c>
      <c r="S13" s="34">
        <v>2697.8389174858376</v>
      </c>
      <c r="T13" s="34">
        <v>2697.8389174858376</v>
      </c>
      <c r="U13" s="34">
        <v>2697.8389174858376</v>
      </c>
      <c r="V13" s="34">
        <v>2697.8389174858376</v>
      </c>
      <c r="W13" s="34">
        <v>2697.8389174858376</v>
      </c>
      <c r="X13" s="34">
        <v>2697.8389174858376</v>
      </c>
    </row>
    <row r="14" spans="1:24" x14ac:dyDescent="0.25">
      <c r="L14" s="159"/>
      <c r="M14" s="161" t="s">
        <v>135</v>
      </c>
      <c r="N14" s="28" t="s">
        <v>510</v>
      </c>
      <c r="O14" s="34">
        <v>740.70841745831149</v>
      </c>
      <c r="P14" s="34">
        <v>761.81594989772429</v>
      </c>
      <c r="Q14" s="34">
        <v>770.45949854516539</v>
      </c>
      <c r="R14" s="34">
        <v>766.56519132804942</v>
      </c>
      <c r="S14" s="34">
        <v>775.05653303201223</v>
      </c>
      <c r="T14" s="34">
        <v>790.06234179089972</v>
      </c>
      <c r="U14" s="34">
        <v>783.54740910208739</v>
      </c>
      <c r="V14" s="34">
        <v>782.64850568412817</v>
      </c>
      <c r="W14" s="34">
        <v>787.0500330378635</v>
      </c>
      <c r="X14" s="34">
        <v>743.16447108505042</v>
      </c>
    </row>
    <row r="15" spans="1:24" x14ac:dyDescent="0.25">
      <c r="L15" s="159"/>
      <c r="M15" s="161"/>
      <c r="N15" s="28" t="s">
        <v>508</v>
      </c>
      <c r="O15" s="34">
        <v>790.06234179089972</v>
      </c>
      <c r="P15" s="34">
        <v>790.06234179089972</v>
      </c>
      <c r="Q15" s="34">
        <v>790.06234179089972</v>
      </c>
      <c r="R15" s="34">
        <v>790.06234179089972</v>
      </c>
      <c r="S15" s="34">
        <v>790.06234179089972</v>
      </c>
      <c r="T15" s="34">
        <v>790.06234179089972</v>
      </c>
      <c r="U15" s="34">
        <v>790.06234179089972</v>
      </c>
      <c r="V15" s="34">
        <v>790.06234179089972</v>
      </c>
      <c r="W15" s="34">
        <v>790.06234179089972</v>
      </c>
      <c r="X15" s="34">
        <v>790.06234179089972</v>
      </c>
    </row>
    <row r="16" spans="1:24" x14ac:dyDescent="0.25">
      <c r="L16" s="159"/>
      <c r="M16" s="161"/>
      <c r="N16" s="28" t="s">
        <v>509</v>
      </c>
      <c r="O16" s="34">
        <v>740.70841745831149</v>
      </c>
      <c r="P16" s="34">
        <v>740.70841745831149</v>
      </c>
      <c r="Q16" s="34">
        <v>740.70841745831149</v>
      </c>
      <c r="R16" s="34">
        <v>740.70841745831149</v>
      </c>
      <c r="S16" s="34">
        <v>740.70841745831149</v>
      </c>
      <c r="T16" s="34">
        <v>740.70841745831149</v>
      </c>
      <c r="U16" s="34">
        <v>740.70841745831149</v>
      </c>
      <c r="V16" s="34">
        <v>740.70841745831149</v>
      </c>
      <c r="W16" s="34">
        <v>740.70841745831149</v>
      </c>
      <c r="X16" s="34">
        <v>740.70841745831149</v>
      </c>
    </row>
    <row r="17" spans="2:24" x14ac:dyDescent="0.25">
      <c r="L17" s="159"/>
      <c r="M17" s="161" t="s">
        <v>133</v>
      </c>
      <c r="N17" s="28" t="s">
        <v>510</v>
      </c>
      <c r="O17" s="34">
        <v>1324.2829399828615</v>
      </c>
      <c r="P17" s="34">
        <v>1340.5177966951283</v>
      </c>
      <c r="Q17" s="34">
        <v>1374.9116475509838</v>
      </c>
      <c r="R17" s="34">
        <v>1376.7603997600017</v>
      </c>
      <c r="S17" s="34">
        <v>1351.6944318401959</v>
      </c>
      <c r="T17" s="34">
        <v>1375.7910162215576</v>
      </c>
      <c r="U17" s="34">
        <v>1353.9452626623749</v>
      </c>
      <c r="V17" s="34">
        <v>1344.9011128507677</v>
      </c>
      <c r="W17" s="34">
        <v>1405.7896726346812</v>
      </c>
      <c r="X17" s="34">
        <v>1396.93484095688</v>
      </c>
    </row>
    <row r="18" spans="2:24" x14ac:dyDescent="0.25">
      <c r="L18" s="159"/>
      <c r="M18" s="161"/>
      <c r="N18" s="28" t="s">
        <v>508</v>
      </c>
      <c r="O18" s="34">
        <v>1405.7896726346812</v>
      </c>
      <c r="P18" s="34">
        <v>1405.7896726346812</v>
      </c>
      <c r="Q18" s="34">
        <v>1405.7896726346812</v>
      </c>
      <c r="R18" s="34">
        <v>1405.7896726346812</v>
      </c>
      <c r="S18" s="34">
        <v>1405.7896726346812</v>
      </c>
      <c r="T18" s="34">
        <v>1405.7896726346812</v>
      </c>
      <c r="U18" s="34">
        <v>1405.7896726346812</v>
      </c>
      <c r="V18" s="34">
        <v>1405.7896726346812</v>
      </c>
      <c r="W18" s="34">
        <v>1405.7896726346812</v>
      </c>
      <c r="X18" s="34">
        <v>1405.7896726346812</v>
      </c>
    </row>
    <row r="19" spans="2:24" x14ac:dyDescent="0.25">
      <c r="L19" s="159"/>
      <c r="M19" s="161"/>
      <c r="N19" s="28" t="s">
        <v>509</v>
      </c>
      <c r="O19" s="34">
        <v>1324.2829399828615</v>
      </c>
      <c r="P19" s="34">
        <v>1324.2829399828615</v>
      </c>
      <c r="Q19" s="34">
        <v>1324.2829399828615</v>
      </c>
      <c r="R19" s="34">
        <v>1324.2829399828615</v>
      </c>
      <c r="S19" s="34">
        <v>1324.2829399828615</v>
      </c>
      <c r="T19" s="34">
        <v>1324.2829399828615</v>
      </c>
      <c r="U19" s="34">
        <v>1324.2829399828615</v>
      </c>
      <c r="V19" s="34">
        <v>1324.2829399828615</v>
      </c>
      <c r="W19" s="34">
        <v>1324.2829399828615</v>
      </c>
      <c r="X19" s="34">
        <v>1324.2829399828615</v>
      </c>
    </row>
    <row r="21" spans="2:24" x14ac:dyDescent="0.25">
      <c r="B21" s="157" t="s">
        <v>271</v>
      </c>
      <c r="C21" s="157"/>
      <c r="D21" s="157"/>
      <c r="E21" s="157"/>
      <c r="F21" s="157"/>
      <c r="G21" s="157"/>
      <c r="H21" s="157"/>
      <c r="I21" s="157"/>
      <c r="J21" s="157"/>
    </row>
    <row r="22" spans="2:24" x14ac:dyDescent="0.25">
      <c r="B22" s="163" t="s">
        <v>272</v>
      </c>
      <c r="C22" s="163"/>
      <c r="D22" s="163"/>
      <c r="E22" s="163"/>
      <c r="F22" s="163"/>
      <c r="G22" s="163"/>
      <c r="H22" s="163"/>
      <c r="I22" s="163"/>
      <c r="J22" s="163"/>
    </row>
  </sheetData>
  <mergeCells count="10">
    <mergeCell ref="M17:M19"/>
    <mergeCell ref="M14:M16"/>
    <mergeCell ref="M11:M13"/>
    <mergeCell ref="M8:M10"/>
    <mergeCell ref="M5:M7"/>
    <mergeCell ref="C2:J3"/>
    <mergeCell ref="B2:B3"/>
    <mergeCell ref="B21:J21"/>
    <mergeCell ref="B22:J22"/>
    <mergeCell ref="L5:L19"/>
  </mergeCells>
  <hyperlinks>
    <hyperlink ref="A1" location="Obsah!A1" display="Obsah" xr:uid="{00000000-0004-0000-2100-00000000000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79"/>
  <sheetViews>
    <sheetView zoomScale="70" zoomScaleNormal="70" workbookViewId="0"/>
  </sheetViews>
  <sheetFormatPr defaultRowHeight="13.5" x14ac:dyDescent="0.25"/>
  <cols>
    <col min="1" max="11" width="8.6640625" style="8"/>
    <col min="12" max="12" width="8.6640625" style="29"/>
    <col min="13" max="13" width="8.6640625" style="73"/>
    <col min="14" max="14" width="9.83203125" style="18" customWidth="1"/>
    <col min="15" max="15" width="10" style="18" customWidth="1"/>
    <col min="16" max="17" width="10.25" style="18" customWidth="1"/>
    <col min="18" max="20" width="8.6640625" style="24"/>
    <col min="21" max="16384" width="8.6640625" style="8"/>
  </cols>
  <sheetData>
    <row r="1" spans="1:21" x14ac:dyDescent="0.25">
      <c r="A1" s="10" t="s">
        <v>86</v>
      </c>
    </row>
    <row r="2" spans="1:21" ht="14" customHeight="1" x14ac:dyDescent="0.25">
      <c r="B2" s="156" t="s">
        <v>77</v>
      </c>
      <c r="C2" s="155" t="s">
        <v>575</v>
      </c>
      <c r="D2" s="155"/>
      <c r="E2" s="155"/>
      <c r="F2" s="155"/>
      <c r="G2" s="155"/>
      <c r="H2" s="155"/>
      <c r="I2" s="155"/>
      <c r="J2" s="155"/>
      <c r="K2" s="9"/>
      <c r="L2" s="77"/>
      <c r="M2" s="74"/>
      <c r="N2" s="20"/>
      <c r="O2" s="20"/>
      <c r="P2" s="20"/>
      <c r="Q2" s="20"/>
      <c r="R2" s="43"/>
      <c r="S2" s="43"/>
      <c r="T2" s="43"/>
      <c r="U2" s="9"/>
    </row>
    <row r="3" spans="1:2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1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10" spans="1:21" x14ac:dyDescent="0.25">
      <c r="R10" s="160">
        <v>2023</v>
      </c>
      <c r="S10" s="160"/>
      <c r="T10" s="160"/>
    </row>
    <row r="11" spans="1:21" x14ac:dyDescent="0.25">
      <c r="R11" s="21" t="s">
        <v>397</v>
      </c>
      <c r="S11" s="21" t="s">
        <v>398</v>
      </c>
      <c r="T11" s="21" t="s">
        <v>399</v>
      </c>
    </row>
    <row r="12" spans="1:21" x14ac:dyDescent="0.25">
      <c r="L12" s="159" t="s">
        <v>131</v>
      </c>
      <c r="M12" s="75" t="s">
        <v>210</v>
      </c>
      <c r="N12" s="172" t="s">
        <v>515</v>
      </c>
      <c r="O12" s="172"/>
      <c r="P12" s="172"/>
      <c r="Q12" s="172"/>
      <c r="R12" s="26">
        <v>2.0168254477912376E-2</v>
      </c>
      <c r="S12" s="26">
        <v>6.9031844903944095E-2</v>
      </c>
      <c r="T12" s="26">
        <v>0.12895507274696538</v>
      </c>
    </row>
    <row r="13" spans="1:21" x14ac:dyDescent="0.25">
      <c r="L13" s="159"/>
      <c r="M13" s="75" t="s">
        <v>228</v>
      </c>
      <c r="N13" s="172" t="s">
        <v>160</v>
      </c>
      <c r="O13" s="172"/>
      <c r="P13" s="172"/>
      <c r="Q13" s="172"/>
      <c r="R13" s="26">
        <v>2.4975162726212481E-2</v>
      </c>
      <c r="S13" s="26">
        <v>8.5968048136185457E-2</v>
      </c>
      <c r="T13" s="26">
        <v>0.18898302684196319</v>
      </c>
    </row>
    <row r="14" spans="1:21" x14ac:dyDescent="0.25">
      <c r="L14" s="159"/>
      <c r="M14" s="75" t="s">
        <v>221</v>
      </c>
      <c r="N14" s="172" t="s">
        <v>153</v>
      </c>
      <c r="O14" s="172"/>
      <c r="P14" s="172"/>
      <c r="Q14" s="172"/>
      <c r="R14" s="26">
        <v>7.8458217649454209E-2</v>
      </c>
      <c r="S14" s="26">
        <v>0.18973226135753879</v>
      </c>
      <c r="T14" s="26">
        <v>0.31049703792227079</v>
      </c>
    </row>
    <row r="15" spans="1:21" x14ac:dyDescent="0.25">
      <c r="L15" s="159"/>
      <c r="M15" s="75" t="s">
        <v>229</v>
      </c>
      <c r="N15" s="172" t="s">
        <v>161</v>
      </c>
      <c r="O15" s="172"/>
      <c r="P15" s="172"/>
      <c r="Q15" s="172"/>
      <c r="R15" s="26">
        <v>0.12867938184239455</v>
      </c>
      <c r="S15" s="26">
        <v>0.34180113004715862</v>
      </c>
      <c r="T15" s="26">
        <v>0.56755924153265547</v>
      </c>
    </row>
    <row r="16" spans="1:21" x14ac:dyDescent="0.25">
      <c r="L16" s="159"/>
      <c r="M16" s="75" t="s">
        <v>226</v>
      </c>
      <c r="N16" s="172" t="s">
        <v>158</v>
      </c>
      <c r="O16" s="172"/>
      <c r="P16" s="172"/>
      <c r="Q16" s="172"/>
      <c r="R16" s="26">
        <v>0.11595600848801117</v>
      </c>
      <c r="S16" s="26">
        <v>0.38859608364868531</v>
      </c>
      <c r="T16" s="26">
        <v>0.69214118441022121</v>
      </c>
    </row>
    <row r="17" spans="2:20" x14ac:dyDescent="0.25">
      <c r="L17" s="159"/>
      <c r="M17" s="75" t="s">
        <v>212</v>
      </c>
      <c r="N17" s="172" t="s">
        <v>144</v>
      </c>
      <c r="O17" s="172"/>
      <c r="P17" s="172"/>
      <c r="Q17" s="172"/>
      <c r="R17" s="26">
        <v>0.30514958459135799</v>
      </c>
      <c r="S17" s="26">
        <v>0.52926575889284055</v>
      </c>
      <c r="T17" s="26">
        <v>0.74500804787909769</v>
      </c>
    </row>
    <row r="18" spans="2:20" x14ac:dyDescent="0.25">
      <c r="L18" s="159"/>
      <c r="M18" s="75" t="s">
        <v>225</v>
      </c>
      <c r="N18" s="172" t="s">
        <v>157</v>
      </c>
      <c r="O18" s="172"/>
      <c r="P18" s="172"/>
      <c r="Q18" s="172"/>
      <c r="R18" s="26">
        <v>0.30881092164504093</v>
      </c>
      <c r="S18" s="26">
        <v>0.71748081411444009</v>
      </c>
      <c r="T18" s="26">
        <v>0.95649339833644698</v>
      </c>
    </row>
    <row r="23" spans="2:20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</row>
    <row r="25" spans="2:20" x14ac:dyDescent="0.25">
      <c r="R25" s="160">
        <v>2023</v>
      </c>
      <c r="S25" s="160"/>
      <c r="T25" s="160"/>
    </row>
    <row r="26" spans="2:20" x14ac:dyDescent="0.25">
      <c r="R26" s="21" t="s">
        <v>397</v>
      </c>
      <c r="S26" s="21" t="s">
        <v>398</v>
      </c>
      <c r="T26" s="21" t="s">
        <v>399</v>
      </c>
    </row>
    <row r="27" spans="2:20" x14ac:dyDescent="0.25">
      <c r="L27" s="159" t="s">
        <v>132</v>
      </c>
      <c r="M27" s="75">
        <v>10710</v>
      </c>
      <c r="N27" s="172" t="s">
        <v>526</v>
      </c>
      <c r="O27" s="172"/>
      <c r="P27" s="172"/>
      <c r="Q27" s="172"/>
      <c r="R27" s="26">
        <v>0.15056898749244926</v>
      </c>
      <c r="S27" s="26">
        <v>0.2863556508031041</v>
      </c>
      <c r="T27" s="26">
        <v>0.43851614824730228</v>
      </c>
    </row>
    <row r="28" spans="2:20" x14ac:dyDescent="0.25">
      <c r="L28" s="159"/>
      <c r="M28" s="75">
        <v>10890</v>
      </c>
      <c r="N28" s="172" t="s">
        <v>523</v>
      </c>
      <c r="O28" s="172"/>
      <c r="P28" s="172"/>
      <c r="Q28" s="172"/>
      <c r="R28" s="26">
        <v>0.35266510532509404</v>
      </c>
      <c r="S28" s="26">
        <v>0.61680603911316378</v>
      </c>
      <c r="T28" s="26">
        <v>0.75538573208275417</v>
      </c>
    </row>
    <row r="29" spans="2:20" x14ac:dyDescent="0.25">
      <c r="L29" s="159"/>
      <c r="M29" s="75">
        <v>10110</v>
      </c>
      <c r="N29" s="172" t="s">
        <v>522</v>
      </c>
      <c r="O29" s="172"/>
      <c r="P29" s="172"/>
      <c r="Q29" s="172"/>
      <c r="R29" s="26">
        <v>0.35622405804034923</v>
      </c>
      <c r="S29" s="26">
        <v>0.62537561209269366</v>
      </c>
      <c r="T29" s="26">
        <v>0.78537833901114229</v>
      </c>
    </row>
    <row r="30" spans="2:20" x14ac:dyDescent="0.25">
      <c r="L30" s="159"/>
      <c r="M30" s="75">
        <v>10130</v>
      </c>
      <c r="N30" s="172" t="s">
        <v>524</v>
      </c>
      <c r="O30" s="172"/>
      <c r="P30" s="172"/>
      <c r="Q30" s="172"/>
      <c r="R30" s="26">
        <v>0.24467430639627827</v>
      </c>
      <c r="S30" s="26">
        <v>0.70266794523915099</v>
      </c>
      <c r="T30" s="26">
        <v>0.8452555352252954</v>
      </c>
    </row>
    <row r="31" spans="2:20" x14ac:dyDescent="0.25">
      <c r="L31" s="159"/>
      <c r="M31" s="75">
        <v>10510</v>
      </c>
      <c r="N31" s="172" t="s">
        <v>525</v>
      </c>
      <c r="O31" s="172"/>
      <c r="P31" s="172"/>
      <c r="Q31" s="172"/>
      <c r="R31" s="26">
        <v>0.26906486217231601</v>
      </c>
      <c r="S31" s="26">
        <v>0.61436575020543294</v>
      </c>
      <c r="T31" s="26">
        <v>0.88024264763038607</v>
      </c>
    </row>
    <row r="32" spans="2:20" x14ac:dyDescent="0.25">
      <c r="L32" s="159"/>
      <c r="M32" s="75">
        <v>10720</v>
      </c>
      <c r="N32" s="172" t="s">
        <v>519</v>
      </c>
      <c r="O32" s="172"/>
      <c r="P32" s="172"/>
      <c r="Q32" s="172"/>
      <c r="R32" s="26">
        <v>0.56849118046809721</v>
      </c>
      <c r="S32" s="26">
        <v>0.83915580068926332</v>
      </c>
      <c r="T32" s="26">
        <v>0.9293691464918209</v>
      </c>
    </row>
    <row r="33" spans="2:20" x14ac:dyDescent="0.25">
      <c r="L33" s="159"/>
      <c r="M33" s="75">
        <v>10390</v>
      </c>
      <c r="N33" s="172" t="s">
        <v>521</v>
      </c>
      <c r="O33" s="172"/>
      <c r="P33" s="172"/>
      <c r="Q33" s="172"/>
      <c r="R33" s="26">
        <v>0.40113427855060579</v>
      </c>
      <c r="S33" s="26">
        <v>0.76588227705499601</v>
      </c>
      <c r="T33" s="26">
        <v>0.94001992737959328</v>
      </c>
    </row>
    <row r="34" spans="2:20" x14ac:dyDescent="0.25">
      <c r="L34" s="159"/>
      <c r="M34" s="75">
        <v>10820</v>
      </c>
      <c r="N34" s="172" t="s">
        <v>517</v>
      </c>
      <c r="O34" s="172"/>
      <c r="P34" s="172"/>
      <c r="Q34" s="172"/>
      <c r="R34" s="26">
        <v>0.55308625429799774</v>
      </c>
      <c r="S34" s="26">
        <v>0.92711531339404307</v>
      </c>
      <c r="T34" s="26">
        <v>0.97063298184123592</v>
      </c>
    </row>
    <row r="35" spans="2:20" x14ac:dyDescent="0.25">
      <c r="L35" s="159"/>
      <c r="M35" s="75">
        <v>10610</v>
      </c>
      <c r="N35" s="172" t="s">
        <v>175</v>
      </c>
      <c r="O35" s="172"/>
      <c r="P35" s="172"/>
      <c r="Q35" s="172"/>
      <c r="R35" s="26">
        <v>0.33348064956338225</v>
      </c>
      <c r="S35" s="26">
        <v>0.81674744390043985</v>
      </c>
      <c r="T35" s="26">
        <v>0.97202450423929965</v>
      </c>
    </row>
    <row r="36" spans="2:20" x14ac:dyDescent="0.25">
      <c r="L36" s="159"/>
      <c r="M36" s="75">
        <v>10410</v>
      </c>
      <c r="N36" s="172" t="s">
        <v>520</v>
      </c>
      <c r="O36" s="172"/>
      <c r="P36" s="172"/>
      <c r="Q36" s="172"/>
      <c r="R36" s="26">
        <v>0.53629251620066221</v>
      </c>
      <c r="S36" s="26">
        <v>0.94249884146791452</v>
      </c>
      <c r="T36" s="26">
        <v>0.99890037626039141</v>
      </c>
    </row>
    <row r="37" spans="2:20" x14ac:dyDescent="0.25">
      <c r="L37" s="159"/>
      <c r="M37" s="75">
        <v>10120</v>
      </c>
      <c r="N37" s="172" t="s">
        <v>518</v>
      </c>
      <c r="O37" s="172"/>
      <c r="P37" s="172"/>
      <c r="Q37" s="172"/>
      <c r="R37" s="26">
        <v>0.58507228337290651</v>
      </c>
      <c r="S37" s="26">
        <v>0.899707574624935</v>
      </c>
      <c r="T37" s="26">
        <v>0.99927126690676971</v>
      </c>
    </row>
    <row r="38" spans="2:20" x14ac:dyDescent="0.25">
      <c r="L38" s="159"/>
      <c r="M38" s="75">
        <v>10620</v>
      </c>
      <c r="N38" s="172" t="s">
        <v>516</v>
      </c>
      <c r="O38" s="172"/>
      <c r="P38" s="172"/>
      <c r="Q38" s="172"/>
      <c r="R38" s="26">
        <v>0.99158815233168351</v>
      </c>
      <c r="S38" s="27">
        <v>0.99995314572079985</v>
      </c>
      <c r="T38" s="27">
        <v>1</v>
      </c>
    </row>
    <row r="39" spans="2:20" x14ac:dyDescent="0.25">
      <c r="L39" s="159"/>
      <c r="M39" s="75">
        <v>10810</v>
      </c>
      <c r="N39" s="172" t="s">
        <v>180</v>
      </c>
      <c r="O39" s="172"/>
      <c r="P39" s="172"/>
      <c r="Q39" s="172"/>
      <c r="R39" s="26">
        <v>0.67137406463817872</v>
      </c>
      <c r="S39" s="27">
        <v>1</v>
      </c>
      <c r="T39" s="27">
        <v>1</v>
      </c>
    </row>
    <row r="41" spans="2:20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</row>
    <row r="47" spans="2:20" x14ac:dyDescent="0.25">
      <c r="R47" s="160">
        <v>2023</v>
      </c>
      <c r="S47" s="160"/>
      <c r="T47" s="160"/>
    </row>
    <row r="48" spans="2:20" x14ac:dyDescent="0.25">
      <c r="R48" s="21" t="s">
        <v>397</v>
      </c>
      <c r="S48" s="21" t="s">
        <v>398</v>
      </c>
      <c r="T48" s="21" t="s">
        <v>399</v>
      </c>
    </row>
    <row r="49" spans="2:20" x14ac:dyDescent="0.25">
      <c r="L49" s="159" t="s">
        <v>134</v>
      </c>
      <c r="M49" s="75">
        <v>11020</v>
      </c>
      <c r="N49" s="172" t="s">
        <v>188</v>
      </c>
      <c r="O49" s="172"/>
      <c r="P49" s="172"/>
      <c r="Q49" s="172"/>
      <c r="R49" s="26">
        <v>0.21588255911814663</v>
      </c>
      <c r="S49" s="26">
        <v>0.47299197522872516</v>
      </c>
      <c r="T49" s="26">
        <v>0.67153401810318603</v>
      </c>
    </row>
    <row r="50" spans="2:20" x14ac:dyDescent="0.25">
      <c r="L50" s="159"/>
      <c r="M50" s="75">
        <v>11010</v>
      </c>
      <c r="N50" s="172" t="s">
        <v>527</v>
      </c>
      <c r="O50" s="172"/>
      <c r="P50" s="172"/>
      <c r="Q50" s="172"/>
      <c r="R50" s="26">
        <v>0.55405287433130501</v>
      </c>
      <c r="S50" s="26">
        <v>0.84833427330269584</v>
      </c>
      <c r="T50" s="26">
        <v>0.92886647972652314</v>
      </c>
    </row>
    <row r="51" spans="2:20" x14ac:dyDescent="0.25">
      <c r="L51" s="159"/>
      <c r="M51" s="75">
        <v>11070</v>
      </c>
      <c r="N51" s="172" t="s">
        <v>193</v>
      </c>
      <c r="O51" s="172"/>
      <c r="P51" s="172"/>
      <c r="Q51" s="172"/>
      <c r="R51" s="26">
        <v>0.48501965060135827</v>
      </c>
      <c r="S51" s="26">
        <v>0.84210389275264208</v>
      </c>
      <c r="T51" s="26">
        <v>0.93810446307832951</v>
      </c>
    </row>
    <row r="52" spans="2:20" x14ac:dyDescent="0.25">
      <c r="L52" s="159"/>
      <c r="M52" s="75">
        <v>11050</v>
      </c>
      <c r="N52" s="172" t="s">
        <v>191</v>
      </c>
      <c r="O52" s="172"/>
      <c r="P52" s="172"/>
      <c r="Q52" s="172"/>
      <c r="R52" s="26">
        <v>0.51685542533646378</v>
      </c>
      <c r="S52" s="26">
        <v>0.96064162490622729</v>
      </c>
      <c r="T52" s="26">
        <v>0.9797045752356135</v>
      </c>
    </row>
    <row r="53" spans="2:20" x14ac:dyDescent="0.25">
      <c r="L53" s="159"/>
      <c r="M53" s="75">
        <v>11060</v>
      </c>
      <c r="N53" s="172" t="s">
        <v>192</v>
      </c>
      <c r="O53" s="172"/>
      <c r="P53" s="172"/>
      <c r="Q53" s="172"/>
      <c r="R53" s="26">
        <v>0.34998382657377958</v>
      </c>
      <c r="S53" s="26">
        <v>0.93690631048088979</v>
      </c>
      <c r="T53" s="27">
        <v>1</v>
      </c>
    </row>
    <row r="59" spans="2:20" x14ac:dyDescent="0.25">
      <c r="B59" s="164" t="s">
        <v>500</v>
      </c>
      <c r="C59" s="164"/>
      <c r="D59" s="164"/>
      <c r="E59" s="164"/>
      <c r="F59" s="164"/>
      <c r="G59" s="164"/>
      <c r="H59" s="164"/>
      <c r="I59" s="164"/>
      <c r="J59" s="164"/>
    </row>
    <row r="63" spans="2:20" x14ac:dyDescent="0.25">
      <c r="R63" s="160">
        <v>2023</v>
      </c>
      <c r="S63" s="160"/>
      <c r="T63" s="160"/>
    </row>
    <row r="64" spans="2:20" x14ac:dyDescent="0.25">
      <c r="R64" s="21" t="s">
        <v>397</v>
      </c>
      <c r="S64" s="21" t="s">
        <v>398</v>
      </c>
      <c r="T64" s="21" t="s">
        <v>399</v>
      </c>
    </row>
    <row r="65" spans="2:20" x14ac:dyDescent="0.25">
      <c r="L65" s="159" t="s">
        <v>531</v>
      </c>
      <c r="M65" s="75">
        <v>46340</v>
      </c>
      <c r="N65" s="172" t="s">
        <v>198</v>
      </c>
      <c r="O65" s="172"/>
      <c r="P65" s="172"/>
      <c r="Q65" s="172"/>
      <c r="R65" s="26">
        <v>0.18657800997762272</v>
      </c>
      <c r="S65" s="26">
        <v>0.36340116275964179</v>
      </c>
      <c r="T65" s="26">
        <v>0.55505718765130707</v>
      </c>
    </row>
    <row r="66" spans="2:20" x14ac:dyDescent="0.25">
      <c r="L66" s="159"/>
      <c r="M66" s="75">
        <v>46390</v>
      </c>
      <c r="N66" s="172" t="s">
        <v>529</v>
      </c>
      <c r="O66" s="172"/>
      <c r="P66" s="172"/>
      <c r="Q66" s="172"/>
      <c r="R66" s="26">
        <v>0.18031312637933275</v>
      </c>
      <c r="S66" s="26">
        <v>0.42496781086063218</v>
      </c>
      <c r="T66" s="26">
        <v>0.61353669483707385</v>
      </c>
    </row>
    <row r="67" spans="2:20" x14ac:dyDescent="0.25">
      <c r="L67" s="159"/>
      <c r="M67" s="75">
        <v>46210</v>
      </c>
      <c r="N67" s="172" t="s">
        <v>194</v>
      </c>
      <c r="O67" s="172"/>
      <c r="P67" s="172"/>
      <c r="Q67" s="172"/>
      <c r="R67" s="26">
        <v>0.17336049603409293</v>
      </c>
      <c r="S67" s="26">
        <v>0.45703420146623602</v>
      </c>
      <c r="T67" s="26">
        <v>0.6939386895567996</v>
      </c>
    </row>
    <row r="68" spans="2:20" x14ac:dyDescent="0.25">
      <c r="L68" s="159"/>
      <c r="M68" s="75">
        <v>46310</v>
      </c>
      <c r="N68" s="172" t="s">
        <v>195</v>
      </c>
      <c r="O68" s="172"/>
      <c r="P68" s="172"/>
      <c r="Q68" s="172"/>
      <c r="R68" s="26">
        <v>0.15714323753294679</v>
      </c>
      <c r="S68" s="26">
        <v>0.47661580882639309</v>
      </c>
      <c r="T68" s="26">
        <v>0.71050056472853929</v>
      </c>
    </row>
    <row r="69" spans="2:20" x14ac:dyDescent="0.25">
      <c r="L69" s="159"/>
      <c r="M69" s="75">
        <v>46330</v>
      </c>
      <c r="N69" s="172" t="s">
        <v>528</v>
      </c>
      <c r="O69" s="172"/>
      <c r="P69" s="172"/>
      <c r="Q69" s="172"/>
      <c r="R69" s="26">
        <v>0.2301686415506598</v>
      </c>
      <c r="S69" s="26">
        <v>0.50837395406947272</v>
      </c>
      <c r="T69" s="26">
        <v>0.75009303150358508</v>
      </c>
    </row>
    <row r="70" spans="2:20" x14ac:dyDescent="0.25">
      <c r="L70" s="159"/>
      <c r="M70" s="75">
        <v>46360</v>
      </c>
      <c r="N70" s="172" t="s">
        <v>530</v>
      </c>
      <c r="O70" s="172"/>
      <c r="P70" s="172"/>
      <c r="Q70" s="172"/>
      <c r="R70" s="26">
        <v>0.36780969068077574</v>
      </c>
      <c r="S70" s="26">
        <v>0.57714373580358236</v>
      </c>
      <c r="T70" s="26">
        <v>0.76808876038182428</v>
      </c>
    </row>
    <row r="71" spans="2:20" x14ac:dyDescent="0.25">
      <c r="L71" s="159"/>
      <c r="M71" s="75">
        <v>47290</v>
      </c>
      <c r="N71" s="172" t="s">
        <v>209</v>
      </c>
      <c r="O71" s="172"/>
      <c r="P71" s="172"/>
      <c r="Q71" s="172"/>
      <c r="R71" s="26">
        <v>0.35499538706929362</v>
      </c>
      <c r="S71" s="26">
        <v>0.68541263615958137</v>
      </c>
      <c r="T71" s="26">
        <v>0.77267613354540765</v>
      </c>
    </row>
    <row r="72" spans="2:20" x14ac:dyDescent="0.25">
      <c r="L72" s="159"/>
      <c r="M72" s="75">
        <v>47110</v>
      </c>
      <c r="N72" s="172" t="s">
        <v>203</v>
      </c>
      <c r="O72" s="172"/>
      <c r="P72" s="172"/>
      <c r="Q72" s="172"/>
      <c r="R72" s="26">
        <v>0.22596198585221872</v>
      </c>
      <c r="S72" s="26">
        <v>0.6926462205912034</v>
      </c>
      <c r="T72" s="26">
        <v>0.79497067185405557</v>
      </c>
    </row>
    <row r="73" spans="2:20" x14ac:dyDescent="0.25">
      <c r="L73" s="159"/>
      <c r="M73" s="75">
        <v>46380</v>
      </c>
      <c r="N73" s="172" t="s">
        <v>201</v>
      </c>
      <c r="O73" s="172"/>
      <c r="P73" s="172"/>
      <c r="Q73" s="172"/>
      <c r="R73" s="26">
        <v>0.24191598056195823</v>
      </c>
      <c r="S73" s="26">
        <v>0.56088688766630024</v>
      </c>
      <c r="T73" s="26">
        <v>0.81501631308083344</v>
      </c>
    </row>
    <row r="74" spans="2:20" x14ac:dyDescent="0.25">
      <c r="L74" s="159"/>
      <c r="M74" s="75">
        <v>47220</v>
      </c>
      <c r="N74" s="172" t="s">
        <v>205</v>
      </c>
      <c r="O74" s="172"/>
      <c r="P74" s="172"/>
      <c r="Q74" s="172"/>
      <c r="R74" s="26">
        <v>0.50201580207527596</v>
      </c>
      <c r="S74" s="26">
        <v>0.68238671234323722</v>
      </c>
      <c r="T74" s="26">
        <v>0.81519991514498602</v>
      </c>
    </row>
    <row r="77" spans="2:20" x14ac:dyDescent="0.25">
      <c r="B77" s="157" t="s">
        <v>273</v>
      </c>
      <c r="C77" s="157"/>
      <c r="D77" s="157"/>
      <c r="E77" s="157"/>
      <c r="F77" s="157"/>
      <c r="G77" s="157"/>
      <c r="H77" s="157"/>
      <c r="I77" s="157"/>
      <c r="J77" s="157"/>
    </row>
    <row r="78" spans="2:20" x14ac:dyDescent="0.25">
      <c r="B78" s="157"/>
      <c r="C78" s="157"/>
      <c r="D78" s="157"/>
      <c r="E78" s="157"/>
      <c r="F78" s="157"/>
      <c r="G78" s="157"/>
      <c r="H78" s="157"/>
      <c r="I78" s="157"/>
      <c r="J78" s="157"/>
    </row>
    <row r="79" spans="2:20" x14ac:dyDescent="0.25">
      <c r="B79" s="163" t="s">
        <v>234</v>
      </c>
      <c r="C79" s="163"/>
      <c r="D79" s="163"/>
      <c r="E79" s="163"/>
      <c r="F79" s="163"/>
      <c r="G79" s="163"/>
      <c r="H79" s="163"/>
      <c r="I79" s="163"/>
      <c r="J79" s="163"/>
    </row>
  </sheetData>
  <mergeCells count="51">
    <mergeCell ref="N52:Q52"/>
    <mergeCell ref="N53:Q53"/>
    <mergeCell ref="N73:Q73"/>
    <mergeCell ref="N71:Q71"/>
    <mergeCell ref="N70:Q70"/>
    <mergeCell ref="N69:Q69"/>
    <mergeCell ref="N68:Q68"/>
    <mergeCell ref="N67:Q67"/>
    <mergeCell ref="N66:Q66"/>
    <mergeCell ref="N65:Q65"/>
    <mergeCell ref="N15:Q15"/>
    <mergeCell ref="N14:Q14"/>
    <mergeCell ref="N13:Q13"/>
    <mergeCell ref="N12:Q12"/>
    <mergeCell ref="N39:Q39"/>
    <mergeCell ref="N38:Q38"/>
    <mergeCell ref="N37:Q37"/>
    <mergeCell ref="N36:Q36"/>
    <mergeCell ref="N35:Q35"/>
    <mergeCell ref="R10:T10"/>
    <mergeCell ref="R25:T25"/>
    <mergeCell ref="R47:T47"/>
    <mergeCell ref="R63:T63"/>
    <mergeCell ref="C2:J3"/>
    <mergeCell ref="N29:Q29"/>
    <mergeCell ref="N28:Q28"/>
    <mergeCell ref="N27:Q27"/>
    <mergeCell ref="N49:Q49"/>
    <mergeCell ref="N50:Q50"/>
    <mergeCell ref="N34:Q34"/>
    <mergeCell ref="N33:Q33"/>
    <mergeCell ref="N32:Q32"/>
    <mergeCell ref="N31:Q31"/>
    <mergeCell ref="N30:Q30"/>
    <mergeCell ref="N51:Q51"/>
    <mergeCell ref="N74:Q74"/>
    <mergeCell ref="N72:Q72"/>
    <mergeCell ref="B2:B3"/>
    <mergeCell ref="B77:J78"/>
    <mergeCell ref="B79:J79"/>
    <mergeCell ref="B5:J5"/>
    <mergeCell ref="B23:J23"/>
    <mergeCell ref="B41:J41"/>
    <mergeCell ref="B59:J59"/>
    <mergeCell ref="L65:L74"/>
    <mergeCell ref="L49:L53"/>
    <mergeCell ref="L27:L39"/>
    <mergeCell ref="L12:L18"/>
    <mergeCell ref="N18:Q18"/>
    <mergeCell ref="N17:Q17"/>
    <mergeCell ref="N16:Q16"/>
  </mergeCells>
  <hyperlinks>
    <hyperlink ref="A1" location="Obsah!A1" display="Obsah" xr:uid="{00000000-0004-0000-2200-000000000000}"/>
  </hyperlinks>
  <pageMargins left="0.7" right="0.7" top="0.75" bottom="0.75" header="0.3" footer="0.3"/>
  <ignoredErrors>
    <ignoredError sqref="M12:M18" numberStoredAsText="1"/>
  </ignoredErrors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X25"/>
  <sheetViews>
    <sheetView zoomScale="70" zoomScaleNormal="70" workbookViewId="0"/>
  </sheetViews>
  <sheetFormatPr defaultRowHeight="13.5" x14ac:dyDescent="0.25"/>
  <cols>
    <col min="1" max="11" width="8.6640625" style="8"/>
    <col min="12" max="12" width="11.4140625" style="18" customWidth="1"/>
    <col min="13" max="13" width="16.4140625" style="18" customWidth="1"/>
    <col min="14" max="15" width="9.5" style="18" customWidth="1"/>
    <col min="16" max="16" width="12.33203125" style="18" customWidth="1"/>
    <col min="17" max="18" width="9.5" style="18" customWidth="1"/>
    <col min="19" max="19" width="12.33203125" style="18" customWidth="1"/>
    <col min="20" max="21" width="9.5" style="18" customWidth="1"/>
    <col min="22" max="22" width="12.9140625" style="18" customWidth="1"/>
    <col min="23" max="24" width="9.5" style="18" customWidth="1"/>
    <col min="25" max="16384" width="8.6640625" style="8"/>
  </cols>
  <sheetData>
    <row r="1" spans="1:24" x14ac:dyDescent="0.25">
      <c r="A1" s="10" t="s">
        <v>86</v>
      </c>
    </row>
    <row r="2" spans="1:24" ht="14" customHeight="1" x14ac:dyDescent="0.25">
      <c r="B2" s="156" t="s">
        <v>78</v>
      </c>
      <c r="C2" s="155" t="s">
        <v>570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  <c r="Q2" s="20"/>
    </row>
    <row r="3" spans="1:24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6" spans="1:24" ht="13.5" customHeight="1" x14ac:dyDescent="0.25"/>
    <row r="7" spans="1:24" x14ac:dyDescent="0.25">
      <c r="N7" s="154">
        <v>2015</v>
      </c>
      <c r="O7" s="154"/>
      <c r="P7" s="154"/>
      <c r="Q7" s="154">
        <v>2019</v>
      </c>
      <c r="R7" s="154"/>
      <c r="S7" s="154"/>
      <c r="T7" s="154">
        <v>2023</v>
      </c>
      <c r="U7" s="154"/>
      <c r="V7" s="154"/>
      <c r="W7" s="154" t="s">
        <v>514</v>
      </c>
      <c r="X7" s="154"/>
    </row>
    <row r="8" spans="1:24" x14ac:dyDescent="0.25"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x14ac:dyDescent="0.25">
      <c r="N9" s="154" t="s">
        <v>513</v>
      </c>
      <c r="O9" s="154" t="s">
        <v>512</v>
      </c>
      <c r="P9" s="154" t="s">
        <v>511</v>
      </c>
      <c r="Q9" s="154" t="s">
        <v>513</v>
      </c>
      <c r="R9" s="154" t="s">
        <v>512</v>
      </c>
      <c r="S9" s="154" t="s">
        <v>511</v>
      </c>
      <c r="T9" s="154" t="s">
        <v>513</v>
      </c>
      <c r="U9" s="154" t="s">
        <v>512</v>
      </c>
      <c r="V9" s="154" t="s">
        <v>511</v>
      </c>
      <c r="W9" s="154" t="s">
        <v>513</v>
      </c>
      <c r="X9" s="154" t="s">
        <v>512</v>
      </c>
    </row>
    <row r="10" spans="1:24" x14ac:dyDescent="0.25"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spans="1:24" ht="13.5" customHeight="1" x14ac:dyDescent="0.25">
      <c r="L11" s="154" t="s">
        <v>611</v>
      </c>
      <c r="M11" s="28" t="s">
        <v>131</v>
      </c>
      <c r="N11" s="24">
        <v>2792</v>
      </c>
      <c r="O11" s="24">
        <v>2542</v>
      </c>
      <c r="P11" s="26">
        <f>O11/N11</f>
        <v>0.91045845272206305</v>
      </c>
      <c r="Q11" s="24">
        <v>3076</v>
      </c>
      <c r="R11" s="24">
        <v>2861</v>
      </c>
      <c r="S11" s="26">
        <f>R11/Q11</f>
        <v>0.9301040312093628</v>
      </c>
      <c r="T11" s="24">
        <v>3485</v>
      </c>
      <c r="U11" s="24">
        <v>2921</v>
      </c>
      <c r="V11" s="26">
        <f>U11/T11</f>
        <v>0.83816355810616927</v>
      </c>
      <c r="W11" s="26">
        <f t="shared" ref="W11:X15" si="0">(T11/N11)-1</f>
        <v>0.24820916905444124</v>
      </c>
      <c r="X11" s="26">
        <f t="shared" si="0"/>
        <v>0.14909520062942572</v>
      </c>
    </row>
    <row r="12" spans="1:24" x14ac:dyDescent="0.25">
      <c r="L12" s="154"/>
      <c r="M12" s="28" t="s">
        <v>132</v>
      </c>
      <c r="N12" s="24">
        <v>985</v>
      </c>
      <c r="O12" s="24">
        <v>945</v>
      </c>
      <c r="P12" s="26">
        <f>O12/N12</f>
        <v>0.95939086294416243</v>
      </c>
      <c r="Q12" s="24">
        <v>1313</v>
      </c>
      <c r="R12" s="24">
        <v>1214</v>
      </c>
      <c r="S12" s="26">
        <f>R12/Q12</f>
        <v>0.92460015232292458</v>
      </c>
      <c r="T12" s="24">
        <v>1719</v>
      </c>
      <c r="U12" s="24">
        <v>1424</v>
      </c>
      <c r="V12" s="26">
        <f>U12/T12</f>
        <v>0.82838859802210585</v>
      </c>
      <c r="W12" s="26">
        <f t="shared" si="0"/>
        <v>0.74517766497461935</v>
      </c>
      <c r="X12" s="26">
        <f t="shared" si="0"/>
        <v>0.50687830687830693</v>
      </c>
    </row>
    <row r="13" spans="1:24" x14ac:dyDescent="0.25">
      <c r="L13" s="154"/>
      <c r="M13" s="28" t="s">
        <v>133</v>
      </c>
      <c r="N13" s="24">
        <v>1406</v>
      </c>
      <c r="O13" s="24">
        <v>1308</v>
      </c>
      <c r="P13" s="26">
        <f>O13/N13</f>
        <v>0.93029871977240397</v>
      </c>
      <c r="Q13" s="24">
        <v>1567</v>
      </c>
      <c r="R13" s="24">
        <v>1478</v>
      </c>
      <c r="S13" s="26">
        <f>R13/Q13</f>
        <v>0.94320357370772179</v>
      </c>
      <c r="T13" s="24">
        <v>1585</v>
      </c>
      <c r="U13" s="24">
        <v>1387</v>
      </c>
      <c r="V13" s="26">
        <f>U13/T13</f>
        <v>0.87507886435331228</v>
      </c>
      <c r="W13" s="26">
        <f t="shared" si="0"/>
        <v>0.12731152204836405</v>
      </c>
      <c r="X13" s="26">
        <f t="shared" si="0"/>
        <v>6.0397553516819524E-2</v>
      </c>
    </row>
    <row r="14" spans="1:24" x14ac:dyDescent="0.25">
      <c r="L14" s="154"/>
      <c r="M14" s="28" t="s">
        <v>135</v>
      </c>
      <c r="N14" s="24">
        <v>1283</v>
      </c>
      <c r="O14" s="24">
        <v>1203</v>
      </c>
      <c r="P14" s="26">
        <f>O14/N14</f>
        <v>0.93764614185502726</v>
      </c>
      <c r="Q14" s="24">
        <v>1248</v>
      </c>
      <c r="R14" s="24">
        <v>1199</v>
      </c>
      <c r="S14" s="26">
        <f>R14/Q14</f>
        <v>0.96073717948717952</v>
      </c>
      <c r="T14" s="24">
        <v>1163</v>
      </c>
      <c r="U14" s="24">
        <v>1080</v>
      </c>
      <c r="V14" s="26">
        <f>U14/T14</f>
        <v>0.92863284608770424</v>
      </c>
      <c r="W14" s="26">
        <f t="shared" si="0"/>
        <v>-9.353078721745911E-2</v>
      </c>
      <c r="X14" s="26">
        <f t="shared" si="0"/>
        <v>-0.10224438902743138</v>
      </c>
    </row>
    <row r="15" spans="1:24" x14ac:dyDescent="0.25">
      <c r="L15" s="154"/>
      <c r="M15" s="28" t="s">
        <v>134</v>
      </c>
      <c r="N15" s="24">
        <v>350</v>
      </c>
      <c r="O15" s="24">
        <v>329</v>
      </c>
      <c r="P15" s="26">
        <f>O15/N15</f>
        <v>0.94</v>
      </c>
      <c r="Q15" s="24">
        <v>469</v>
      </c>
      <c r="R15" s="24">
        <v>425</v>
      </c>
      <c r="S15" s="26">
        <f>R15/Q15</f>
        <v>0.906183368869936</v>
      </c>
      <c r="T15" s="24">
        <v>525</v>
      </c>
      <c r="U15" s="24">
        <v>442</v>
      </c>
      <c r="V15" s="26">
        <f>U15/T15</f>
        <v>0.84190476190476193</v>
      </c>
      <c r="W15" s="26">
        <f t="shared" si="0"/>
        <v>0.5</v>
      </c>
      <c r="X15" s="26">
        <f t="shared" si="0"/>
        <v>0.34346504559270508</v>
      </c>
    </row>
    <row r="21" spans="2:10" x14ac:dyDescent="0.25">
      <c r="B21" s="157" t="s">
        <v>274</v>
      </c>
      <c r="C21" s="157"/>
      <c r="D21" s="157"/>
      <c r="E21" s="157"/>
      <c r="F21" s="157"/>
      <c r="G21" s="157"/>
      <c r="H21" s="157"/>
      <c r="I21" s="157"/>
      <c r="J21" s="157"/>
    </row>
    <row r="22" spans="2:10" ht="13.5" customHeight="1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10" x14ac:dyDescent="0.25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2:10" x14ac:dyDescent="0.25">
      <c r="B24" s="157"/>
      <c r="C24" s="157"/>
      <c r="D24" s="157"/>
      <c r="E24" s="157"/>
      <c r="F24" s="157"/>
      <c r="G24" s="157"/>
      <c r="H24" s="157"/>
      <c r="I24" s="157"/>
      <c r="J24" s="157"/>
    </row>
    <row r="25" spans="2:10" x14ac:dyDescent="0.25">
      <c r="B25" s="163" t="s">
        <v>234</v>
      </c>
      <c r="C25" s="163"/>
      <c r="D25" s="163"/>
      <c r="E25" s="163"/>
      <c r="F25" s="163"/>
      <c r="G25" s="163"/>
      <c r="H25" s="163"/>
      <c r="I25" s="163"/>
      <c r="J25" s="163"/>
    </row>
  </sheetData>
  <mergeCells count="20">
    <mergeCell ref="W7:X8"/>
    <mergeCell ref="N7:P8"/>
    <mergeCell ref="Q7:S8"/>
    <mergeCell ref="T7:V8"/>
    <mergeCell ref="X9:X10"/>
    <mergeCell ref="W9:W10"/>
    <mergeCell ref="V9:V10"/>
    <mergeCell ref="U9:U10"/>
    <mergeCell ref="T9:T10"/>
    <mergeCell ref="S9:S10"/>
    <mergeCell ref="R9:R10"/>
    <mergeCell ref="Q9:Q10"/>
    <mergeCell ref="P9:P10"/>
    <mergeCell ref="O9:O10"/>
    <mergeCell ref="N9:N10"/>
    <mergeCell ref="B2:B3"/>
    <mergeCell ref="C2:J3"/>
    <mergeCell ref="B21:J24"/>
    <mergeCell ref="B25:J25"/>
    <mergeCell ref="L11:L15"/>
  </mergeCells>
  <hyperlinks>
    <hyperlink ref="A1" location="Obsah!A1" display="Obsah" xr:uid="{00000000-0004-0000-2300-000000000000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Y174"/>
  <sheetViews>
    <sheetView zoomScale="70" zoomScaleNormal="70" workbookViewId="0">
      <selection activeCell="L15" sqref="L15"/>
    </sheetView>
  </sheetViews>
  <sheetFormatPr defaultRowHeight="13.5" x14ac:dyDescent="0.25"/>
  <cols>
    <col min="1" max="1" width="8.6640625" style="114"/>
    <col min="2" max="7" width="8.75" style="113" customWidth="1"/>
    <col min="8" max="10" width="8.75" style="114" customWidth="1"/>
    <col min="11" max="15" width="8.6640625" style="114"/>
    <col min="16" max="16" width="8.83203125" style="114" customWidth="1"/>
    <col min="17" max="103" width="8.6640625" style="114"/>
    <col min="104" max="16384" width="8.6640625" style="113"/>
  </cols>
  <sheetData>
    <row r="1" spans="1:20" s="114" customFormat="1" x14ac:dyDescent="0.25">
      <c r="A1" s="10" t="s">
        <v>86</v>
      </c>
    </row>
    <row r="2" spans="1:20" s="114" customFormat="1" x14ac:dyDescent="0.25">
      <c r="B2" s="156" t="s">
        <v>591</v>
      </c>
      <c r="C2" s="155" t="s">
        <v>592</v>
      </c>
      <c r="D2" s="155"/>
      <c r="E2" s="155"/>
      <c r="F2" s="155"/>
      <c r="G2" s="155"/>
      <c r="H2" s="155"/>
      <c r="I2" s="155"/>
      <c r="J2" s="155"/>
    </row>
    <row r="3" spans="1:20" s="114" customForma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0" s="114" customFormat="1" x14ac:dyDescent="0.25"/>
    <row r="5" spans="1:20" s="114" customFormat="1" x14ac:dyDescent="0.25"/>
    <row r="6" spans="1:20" s="114" customFormat="1" x14ac:dyDescent="0.25"/>
    <row r="7" spans="1:20" s="114" customFormat="1" x14ac:dyDescent="0.25">
      <c r="L7" s="130"/>
      <c r="M7" s="130"/>
      <c r="N7" s="130"/>
      <c r="O7" s="130"/>
      <c r="P7" s="130"/>
      <c r="Q7" s="130"/>
      <c r="R7" s="130"/>
      <c r="S7" s="130"/>
      <c r="T7" s="130"/>
    </row>
    <row r="8" spans="1:20" s="114" customFormat="1" x14ac:dyDescent="0.25">
      <c r="L8" s="130"/>
      <c r="M8" s="130"/>
      <c r="N8" s="130"/>
      <c r="O8" s="130"/>
      <c r="P8" s="130"/>
      <c r="Q8" s="173" t="s">
        <v>587</v>
      </c>
      <c r="R8" s="173" t="s">
        <v>586</v>
      </c>
      <c r="S8" s="173" t="s">
        <v>585</v>
      </c>
      <c r="T8" s="173" t="s">
        <v>584</v>
      </c>
    </row>
    <row r="9" spans="1:20" s="114" customFormat="1" x14ac:dyDescent="0.25">
      <c r="L9" s="130"/>
      <c r="M9" s="130"/>
      <c r="N9" s="130"/>
      <c r="O9" s="130"/>
      <c r="P9" s="130"/>
      <c r="Q9" s="173"/>
      <c r="R9" s="173"/>
      <c r="S9" s="173"/>
      <c r="T9" s="173"/>
    </row>
    <row r="10" spans="1:20" s="114" customFormat="1" x14ac:dyDescent="0.25">
      <c r="L10" s="131">
        <v>10620</v>
      </c>
      <c r="M10" s="132" t="s">
        <v>176</v>
      </c>
      <c r="N10" s="132"/>
      <c r="O10" s="132"/>
      <c r="P10" s="132"/>
      <c r="Q10" s="133">
        <v>8131.85442278762</v>
      </c>
      <c r="R10" s="133">
        <v>9832.8701741307996</v>
      </c>
      <c r="S10" s="133">
        <v>7758.779597095313</v>
      </c>
      <c r="T10" s="133">
        <v>8580.1057773079065</v>
      </c>
    </row>
    <row r="11" spans="1:20" ht="14.5" customHeight="1" x14ac:dyDescent="0.25">
      <c r="B11" s="114"/>
      <c r="C11" s="114"/>
      <c r="D11" s="114"/>
      <c r="E11" s="114"/>
      <c r="F11" s="114"/>
      <c r="G11" s="114"/>
      <c r="L11" s="131">
        <v>10810</v>
      </c>
      <c r="M11" s="132" t="s">
        <v>180</v>
      </c>
      <c r="N11" s="132"/>
      <c r="O11" s="132"/>
      <c r="P11" s="132"/>
      <c r="Q11" s="133">
        <v>5041.8699991046324</v>
      </c>
      <c r="R11" s="133">
        <v>5587.3814006122129</v>
      </c>
      <c r="S11" s="133">
        <v>3863.632554090183</v>
      </c>
      <c r="T11" s="133">
        <v>3837.1943042517082</v>
      </c>
    </row>
    <row r="12" spans="1:20" x14ac:dyDescent="0.25">
      <c r="B12" s="114"/>
      <c r="C12" s="114"/>
      <c r="D12" s="114"/>
      <c r="E12" s="114"/>
      <c r="F12" s="114"/>
      <c r="G12" s="114"/>
      <c r="L12" s="131">
        <v>11050</v>
      </c>
      <c r="M12" s="132" t="s">
        <v>191</v>
      </c>
      <c r="N12" s="132"/>
      <c r="O12" s="132"/>
      <c r="P12" s="132"/>
      <c r="Q12" s="133">
        <v>3824.4403349593958</v>
      </c>
      <c r="R12" s="133">
        <v>4185.5014488834495</v>
      </c>
      <c r="S12" s="133">
        <v>3158.9792400837277</v>
      </c>
      <c r="T12" s="133">
        <v>3325.9317899286357</v>
      </c>
    </row>
    <row r="13" spans="1:20" ht="14.5" customHeight="1" x14ac:dyDescent="0.25">
      <c r="B13" s="114"/>
      <c r="C13" s="114"/>
      <c r="D13" s="114"/>
      <c r="E13" s="114"/>
      <c r="F13" s="114"/>
      <c r="G13" s="114"/>
      <c r="L13" s="131">
        <v>10820</v>
      </c>
      <c r="M13" s="132" t="s">
        <v>181</v>
      </c>
      <c r="N13" s="132"/>
      <c r="O13" s="132"/>
      <c r="P13" s="132"/>
      <c r="Q13" s="133">
        <v>3695.7509378979717</v>
      </c>
      <c r="R13" s="133">
        <v>4052.9267834801421</v>
      </c>
      <c r="S13" s="133">
        <v>1191.5331382452755</v>
      </c>
      <c r="T13" s="133">
        <v>1423.5694709237539</v>
      </c>
    </row>
    <row r="14" spans="1:20" ht="14.5" customHeight="1" x14ac:dyDescent="0.25">
      <c r="B14" s="114"/>
      <c r="C14" s="114"/>
      <c r="D14" s="114"/>
      <c r="E14" s="114"/>
      <c r="F14" s="114"/>
      <c r="G14" s="114"/>
      <c r="L14" s="131">
        <v>10720</v>
      </c>
      <c r="M14" s="132" t="s">
        <v>583</v>
      </c>
      <c r="N14" s="132"/>
      <c r="O14" s="132"/>
      <c r="P14" s="132"/>
      <c r="Q14" s="133">
        <v>4617.8715437815408</v>
      </c>
      <c r="R14" s="133">
        <v>3628.16365439627</v>
      </c>
      <c r="S14" s="133">
        <v>2398.9143216241796</v>
      </c>
      <c r="T14" s="133">
        <v>1640.4339973343479</v>
      </c>
    </row>
    <row r="15" spans="1:20" ht="14.5" customHeight="1" x14ac:dyDescent="0.25">
      <c r="B15" s="114"/>
      <c r="C15" s="114"/>
      <c r="D15" s="114"/>
      <c r="E15" s="114"/>
      <c r="F15" s="114"/>
      <c r="G15" s="114"/>
      <c r="L15" s="131">
        <v>10410</v>
      </c>
      <c r="M15" s="132" t="s">
        <v>520</v>
      </c>
      <c r="N15" s="132"/>
      <c r="O15" s="132"/>
      <c r="P15" s="132"/>
      <c r="Q15" s="133">
        <v>2853.8</v>
      </c>
      <c r="R15" s="133">
        <v>3563</v>
      </c>
      <c r="S15" s="133">
        <v>1384.0193627495737</v>
      </c>
      <c r="T15" s="133">
        <v>2418.9872876975492</v>
      </c>
    </row>
    <row r="16" spans="1:20" ht="14.5" customHeight="1" x14ac:dyDescent="0.25">
      <c r="B16" s="114"/>
      <c r="C16" s="114"/>
      <c r="D16" s="114"/>
      <c r="E16" s="114"/>
      <c r="F16" s="114"/>
      <c r="G16" s="114"/>
      <c r="L16" s="131">
        <v>11010</v>
      </c>
      <c r="M16" s="132" t="s">
        <v>187</v>
      </c>
      <c r="N16" s="132"/>
      <c r="O16" s="132"/>
      <c r="P16" s="132"/>
      <c r="Q16" s="133">
        <v>1976.991722906163</v>
      </c>
      <c r="R16" s="133">
        <v>3475.9940578903211</v>
      </c>
      <c r="S16" s="133">
        <v>1143.5609422159214</v>
      </c>
      <c r="T16" s="133">
        <v>1709.702276490083</v>
      </c>
    </row>
    <row r="17" spans="2:20" ht="14.5" customHeight="1" x14ac:dyDescent="0.25">
      <c r="B17" s="114"/>
      <c r="C17" s="114"/>
      <c r="D17" s="114"/>
      <c r="E17" s="114"/>
      <c r="F17" s="114"/>
      <c r="G17" s="114"/>
      <c r="L17" s="131">
        <v>11070</v>
      </c>
      <c r="M17" s="132" t="s">
        <v>193</v>
      </c>
      <c r="N17" s="132"/>
      <c r="O17" s="132"/>
      <c r="P17" s="132"/>
      <c r="Q17" s="133">
        <v>2686.200386476462</v>
      </c>
      <c r="R17" s="133">
        <v>3124.8297138595663</v>
      </c>
      <c r="S17" s="133">
        <v>1758.2825884287315</v>
      </c>
      <c r="T17" s="133">
        <v>1396.2794722677856</v>
      </c>
    </row>
    <row r="18" spans="2:20" ht="14.5" customHeight="1" x14ac:dyDescent="0.25">
      <c r="B18" s="114"/>
      <c r="C18" s="114"/>
      <c r="D18" s="114"/>
      <c r="E18" s="114"/>
      <c r="F18" s="114"/>
      <c r="G18" s="114"/>
      <c r="L18" s="130"/>
      <c r="M18" s="130"/>
      <c r="N18" s="130"/>
      <c r="O18" s="130"/>
      <c r="P18" s="130"/>
      <c r="Q18" s="130"/>
      <c r="R18" s="130"/>
      <c r="S18" s="130"/>
      <c r="T18" s="130"/>
    </row>
    <row r="19" spans="2:20" ht="14.5" customHeight="1" x14ac:dyDescent="0.25">
      <c r="B19" s="114"/>
      <c r="C19" s="114"/>
      <c r="D19" s="114"/>
      <c r="E19" s="114"/>
      <c r="F19" s="114"/>
      <c r="G19" s="114"/>
      <c r="L19" s="130"/>
      <c r="M19" s="130"/>
      <c r="N19" s="130"/>
      <c r="O19" s="130"/>
      <c r="P19" s="130"/>
      <c r="Q19" s="130"/>
      <c r="R19" s="130"/>
      <c r="S19" s="130"/>
      <c r="T19" s="130"/>
    </row>
    <row r="20" spans="2:20" ht="14.5" customHeight="1" x14ac:dyDescent="0.25">
      <c r="B20" s="114"/>
      <c r="C20" s="114"/>
      <c r="D20" s="114"/>
      <c r="E20" s="114"/>
      <c r="F20" s="114"/>
      <c r="G20" s="114"/>
    </row>
    <row r="21" spans="2:20" s="114" customFormat="1" x14ac:dyDescent="0.25">
      <c r="B21" s="174" t="s">
        <v>580</v>
      </c>
      <c r="C21" s="174"/>
      <c r="D21" s="174"/>
      <c r="E21" s="174"/>
      <c r="F21" s="174"/>
      <c r="G21" s="174"/>
      <c r="H21" s="174"/>
      <c r="I21" s="174"/>
      <c r="J21" s="174"/>
    </row>
    <row r="22" spans="2:20" s="114" customFormat="1" ht="13.5" customHeight="1" x14ac:dyDescent="0.25">
      <c r="B22" s="174"/>
      <c r="C22" s="174"/>
      <c r="D22" s="174"/>
      <c r="E22" s="174"/>
      <c r="F22" s="174"/>
      <c r="G22" s="174"/>
      <c r="H22" s="174"/>
      <c r="I22" s="174"/>
      <c r="J22" s="174"/>
    </row>
    <row r="23" spans="2:20" s="114" customFormat="1" x14ac:dyDescent="0.25"/>
    <row r="24" spans="2:20" s="114" customFormat="1" x14ac:dyDescent="0.25"/>
    <row r="25" spans="2:20" s="114" customFormat="1" x14ac:dyDescent="0.25"/>
    <row r="26" spans="2:20" s="114" customFormat="1" x14ac:dyDescent="0.25"/>
    <row r="27" spans="2:20" s="114" customFormat="1" x14ac:dyDescent="0.25">
      <c r="F27" s="1"/>
    </row>
    <row r="28" spans="2:20" s="114" customFormat="1" x14ac:dyDescent="0.25"/>
    <row r="29" spans="2:20" s="114" customFormat="1" x14ac:dyDescent="0.25"/>
    <row r="30" spans="2:20" s="114" customFormat="1" x14ac:dyDescent="0.25"/>
    <row r="31" spans="2:20" s="114" customFormat="1" x14ac:dyDescent="0.25"/>
    <row r="32" spans="2:20" s="114" customFormat="1" x14ac:dyDescent="0.25"/>
    <row r="33" s="114" customFormat="1" x14ac:dyDescent="0.25"/>
    <row r="34" s="114" customFormat="1" x14ac:dyDescent="0.25"/>
    <row r="35" s="114" customFormat="1" x14ac:dyDescent="0.25"/>
    <row r="36" s="114" customFormat="1" x14ac:dyDescent="0.25"/>
    <row r="37" s="114" customFormat="1" x14ac:dyDescent="0.25"/>
    <row r="38" s="114" customFormat="1" x14ac:dyDescent="0.25"/>
    <row r="39" s="114" customFormat="1" x14ac:dyDescent="0.25"/>
    <row r="40" s="114" customFormat="1" x14ac:dyDescent="0.25"/>
    <row r="41" s="114" customFormat="1" x14ac:dyDescent="0.25"/>
    <row r="42" s="114" customFormat="1" x14ac:dyDescent="0.25"/>
    <row r="43" s="114" customFormat="1" x14ac:dyDescent="0.25"/>
    <row r="44" s="114" customFormat="1" x14ac:dyDescent="0.25"/>
    <row r="45" s="114" customFormat="1" x14ac:dyDescent="0.25"/>
    <row r="46" s="114" customFormat="1" x14ac:dyDescent="0.25"/>
    <row r="47" s="114" customFormat="1" x14ac:dyDescent="0.25"/>
    <row r="48" s="114" customFormat="1" x14ac:dyDescent="0.25"/>
    <row r="49" s="114" customFormat="1" x14ac:dyDescent="0.25"/>
    <row r="50" s="114" customFormat="1" x14ac:dyDescent="0.25"/>
    <row r="51" s="114" customFormat="1" x14ac:dyDescent="0.25"/>
    <row r="52" s="114" customFormat="1" x14ac:dyDescent="0.25"/>
    <row r="53" s="114" customFormat="1" x14ac:dyDescent="0.25"/>
    <row r="54" s="114" customFormat="1" x14ac:dyDescent="0.25"/>
    <row r="55" s="114" customFormat="1" x14ac:dyDescent="0.25"/>
    <row r="56" s="114" customFormat="1" x14ac:dyDescent="0.25"/>
    <row r="57" s="114" customFormat="1" x14ac:dyDescent="0.25"/>
    <row r="58" s="114" customFormat="1" x14ac:dyDescent="0.25"/>
    <row r="59" s="114" customFormat="1" x14ac:dyDescent="0.25"/>
    <row r="60" s="114" customFormat="1" x14ac:dyDescent="0.25"/>
    <row r="61" s="114" customFormat="1" x14ac:dyDescent="0.25"/>
    <row r="62" s="114" customFormat="1" x14ac:dyDescent="0.25"/>
    <row r="63" s="114" customFormat="1" x14ac:dyDescent="0.25"/>
    <row r="64" s="114" customFormat="1" x14ac:dyDescent="0.25"/>
    <row r="65" s="114" customFormat="1" x14ac:dyDescent="0.25"/>
    <row r="66" s="114" customFormat="1" x14ac:dyDescent="0.25"/>
    <row r="67" s="114" customFormat="1" x14ac:dyDescent="0.25"/>
    <row r="68" s="114" customFormat="1" x14ac:dyDescent="0.25"/>
    <row r="69" s="114" customFormat="1" x14ac:dyDescent="0.25"/>
    <row r="70" s="114" customFormat="1" x14ac:dyDescent="0.25"/>
    <row r="71" s="114" customFormat="1" x14ac:dyDescent="0.25"/>
    <row r="72" s="114" customFormat="1" x14ac:dyDescent="0.25"/>
    <row r="73" s="114" customFormat="1" x14ac:dyDescent="0.25"/>
    <row r="74" s="114" customFormat="1" x14ac:dyDescent="0.25"/>
    <row r="75" s="114" customFormat="1" x14ac:dyDescent="0.25"/>
    <row r="76" s="114" customFormat="1" x14ac:dyDescent="0.25"/>
    <row r="77" s="114" customFormat="1" x14ac:dyDescent="0.25"/>
    <row r="78" s="114" customFormat="1" x14ac:dyDescent="0.25"/>
    <row r="79" s="114" customFormat="1" x14ac:dyDescent="0.25"/>
    <row r="80" s="114" customFormat="1" x14ac:dyDescent="0.25"/>
    <row r="81" s="114" customFormat="1" x14ac:dyDescent="0.25"/>
    <row r="82" s="114" customFormat="1" x14ac:dyDescent="0.25"/>
    <row r="83" s="114" customFormat="1" x14ac:dyDescent="0.25"/>
    <row r="84" s="114" customFormat="1" x14ac:dyDescent="0.25"/>
    <row r="85" s="114" customFormat="1" x14ac:dyDescent="0.25"/>
    <row r="86" s="114" customFormat="1" x14ac:dyDescent="0.25"/>
    <row r="87" s="114" customFormat="1" x14ac:dyDescent="0.25"/>
    <row r="88" s="114" customFormat="1" x14ac:dyDescent="0.25"/>
    <row r="89" s="114" customFormat="1" x14ac:dyDescent="0.25"/>
    <row r="90" s="114" customFormat="1" x14ac:dyDescent="0.25"/>
    <row r="91" s="114" customFormat="1" x14ac:dyDescent="0.25"/>
    <row r="92" s="114" customFormat="1" x14ac:dyDescent="0.25"/>
    <row r="93" s="114" customFormat="1" x14ac:dyDescent="0.25"/>
    <row r="94" s="114" customFormat="1" x14ac:dyDescent="0.25"/>
    <row r="95" s="114" customFormat="1" x14ac:dyDescent="0.25"/>
    <row r="96" s="114" customFormat="1" x14ac:dyDescent="0.25"/>
    <row r="97" s="114" customFormat="1" x14ac:dyDescent="0.25"/>
    <row r="98" s="114" customFormat="1" x14ac:dyDescent="0.25"/>
    <row r="99" s="114" customFormat="1" x14ac:dyDescent="0.25"/>
    <row r="100" s="114" customFormat="1" x14ac:dyDescent="0.25"/>
    <row r="101" s="114" customFormat="1" x14ac:dyDescent="0.25"/>
    <row r="102" s="114" customFormat="1" x14ac:dyDescent="0.25"/>
    <row r="103" s="114" customFormat="1" x14ac:dyDescent="0.25"/>
    <row r="104" s="114" customFormat="1" x14ac:dyDescent="0.25"/>
    <row r="105" s="114" customFormat="1" x14ac:dyDescent="0.25"/>
    <row r="106" s="114" customFormat="1" x14ac:dyDescent="0.25"/>
    <row r="107" s="114" customFormat="1" x14ac:dyDescent="0.25"/>
    <row r="108" s="114" customFormat="1" x14ac:dyDescent="0.25"/>
    <row r="109" s="114" customFormat="1" x14ac:dyDescent="0.25"/>
    <row r="110" s="114" customFormat="1" x14ac:dyDescent="0.25"/>
    <row r="111" s="114" customFormat="1" x14ac:dyDescent="0.25"/>
    <row r="112" s="114" customFormat="1" x14ac:dyDescent="0.25"/>
    <row r="113" s="114" customFormat="1" x14ac:dyDescent="0.25"/>
    <row r="114" s="114" customFormat="1" x14ac:dyDescent="0.25"/>
    <row r="115" s="114" customFormat="1" x14ac:dyDescent="0.25"/>
    <row r="116" s="114" customFormat="1" x14ac:dyDescent="0.25"/>
    <row r="117" s="114" customFormat="1" x14ac:dyDescent="0.25"/>
    <row r="118" s="114" customFormat="1" x14ac:dyDescent="0.25"/>
    <row r="119" s="114" customFormat="1" x14ac:dyDescent="0.25"/>
    <row r="120" s="114" customFormat="1" x14ac:dyDescent="0.25"/>
    <row r="121" s="114" customFormat="1" x14ac:dyDescent="0.25"/>
    <row r="122" s="114" customFormat="1" x14ac:dyDescent="0.25"/>
    <row r="123" s="114" customFormat="1" x14ac:dyDescent="0.25"/>
    <row r="124" s="114" customFormat="1" x14ac:dyDescent="0.25"/>
    <row r="125" s="114" customFormat="1" x14ac:dyDescent="0.25"/>
    <row r="126" s="114" customFormat="1" x14ac:dyDescent="0.25"/>
    <row r="127" s="114" customFormat="1" x14ac:dyDescent="0.25"/>
    <row r="128" s="114" customFormat="1" x14ac:dyDescent="0.25"/>
    <row r="129" s="114" customFormat="1" x14ac:dyDescent="0.25"/>
    <row r="130" s="114" customFormat="1" x14ac:dyDescent="0.25"/>
    <row r="131" s="114" customFormat="1" x14ac:dyDescent="0.25"/>
    <row r="132" s="114" customFormat="1" x14ac:dyDescent="0.25"/>
    <row r="133" s="114" customFormat="1" x14ac:dyDescent="0.25"/>
    <row r="134" s="114" customFormat="1" x14ac:dyDescent="0.25"/>
    <row r="135" s="114" customFormat="1" x14ac:dyDescent="0.25"/>
    <row r="136" s="114" customFormat="1" x14ac:dyDescent="0.25"/>
    <row r="137" s="114" customFormat="1" x14ac:dyDescent="0.25"/>
    <row r="138" s="114" customFormat="1" x14ac:dyDescent="0.25"/>
    <row r="139" s="114" customFormat="1" x14ac:dyDescent="0.25"/>
    <row r="140" s="114" customFormat="1" x14ac:dyDescent="0.25"/>
    <row r="141" s="114" customFormat="1" x14ac:dyDescent="0.25"/>
    <row r="142" s="114" customFormat="1" x14ac:dyDescent="0.25"/>
    <row r="143" s="114" customFormat="1" x14ac:dyDescent="0.25"/>
    <row r="144" s="114" customFormat="1" x14ac:dyDescent="0.25"/>
    <row r="145" s="114" customFormat="1" x14ac:dyDescent="0.25"/>
    <row r="146" s="114" customFormat="1" x14ac:dyDescent="0.25"/>
    <row r="147" s="114" customFormat="1" x14ac:dyDescent="0.25"/>
    <row r="148" s="114" customFormat="1" x14ac:dyDescent="0.25"/>
    <row r="149" s="114" customFormat="1" x14ac:dyDescent="0.25"/>
    <row r="150" s="114" customFormat="1" x14ac:dyDescent="0.25"/>
    <row r="151" s="114" customFormat="1" x14ac:dyDescent="0.25"/>
    <row r="152" s="114" customFormat="1" x14ac:dyDescent="0.25"/>
    <row r="153" s="114" customFormat="1" x14ac:dyDescent="0.25"/>
    <row r="154" s="114" customFormat="1" x14ac:dyDescent="0.25"/>
    <row r="155" s="114" customFormat="1" x14ac:dyDescent="0.25"/>
    <row r="156" s="114" customFormat="1" x14ac:dyDescent="0.25"/>
    <row r="157" s="114" customFormat="1" x14ac:dyDescent="0.25"/>
    <row r="158" s="114" customFormat="1" x14ac:dyDescent="0.25"/>
    <row r="159" s="114" customFormat="1" x14ac:dyDescent="0.25"/>
    <row r="160" s="114" customFormat="1" x14ac:dyDescent="0.25"/>
    <row r="161" s="114" customFormat="1" x14ac:dyDescent="0.25"/>
    <row r="162" s="114" customFormat="1" x14ac:dyDescent="0.25"/>
    <row r="163" s="114" customFormat="1" x14ac:dyDescent="0.25"/>
    <row r="164" s="114" customFormat="1" x14ac:dyDescent="0.25"/>
    <row r="165" s="114" customFormat="1" x14ac:dyDescent="0.25"/>
    <row r="166" s="114" customFormat="1" x14ac:dyDescent="0.25"/>
    <row r="167" s="114" customFormat="1" x14ac:dyDescent="0.25"/>
    <row r="168" s="114" customFormat="1" x14ac:dyDescent="0.25"/>
    <row r="169" s="114" customFormat="1" x14ac:dyDescent="0.25"/>
    <row r="170" s="114" customFormat="1" x14ac:dyDescent="0.25"/>
    <row r="171" s="114" customFormat="1" x14ac:dyDescent="0.25"/>
    <row r="172" s="114" customFormat="1" x14ac:dyDescent="0.25"/>
    <row r="173" s="114" customFormat="1" x14ac:dyDescent="0.25"/>
    <row r="174" s="114" customFormat="1" x14ac:dyDescent="0.25"/>
  </sheetData>
  <mergeCells count="7">
    <mergeCell ref="T8:T9"/>
    <mergeCell ref="B21:J22"/>
    <mergeCell ref="B2:B3"/>
    <mergeCell ref="C2:J3"/>
    <mergeCell ref="Q8:Q9"/>
    <mergeCell ref="S8:S9"/>
    <mergeCell ref="R8:R9"/>
  </mergeCells>
  <hyperlinks>
    <hyperlink ref="A1" location="Obsah!A1" display="Obsah" xr:uid="{00000000-0004-0000-2400-000000000000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P173"/>
  <sheetViews>
    <sheetView zoomScale="70" zoomScaleNormal="70" workbookViewId="0"/>
  </sheetViews>
  <sheetFormatPr defaultRowHeight="13.5" x14ac:dyDescent="0.25"/>
  <cols>
    <col min="1" max="1" width="8.6640625" style="114"/>
    <col min="2" max="7" width="8.75" style="113" customWidth="1"/>
    <col min="8" max="10" width="8.75" style="114" customWidth="1"/>
    <col min="11" max="12" width="8.6640625" style="114"/>
    <col min="13" max="13" width="19.5" style="114" customWidth="1"/>
    <col min="14" max="23" width="10.25" style="114" bestFit="1" customWidth="1"/>
    <col min="24" max="94" width="8.6640625" style="114"/>
    <col min="95" max="16384" width="8.6640625" style="113"/>
  </cols>
  <sheetData>
    <row r="1" spans="1:23" s="114" customFormat="1" x14ac:dyDescent="0.25">
      <c r="A1" s="10" t="s">
        <v>86</v>
      </c>
    </row>
    <row r="2" spans="1:23" s="114" customFormat="1" x14ac:dyDescent="0.25">
      <c r="B2" s="156" t="s">
        <v>595</v>
      </c>
      <c r="C2" s="155" t="s">
        <v>608</v>
      </c>
      <c r="D2" s="155"/>
      <c r="E2" s="155"/>
      <c r="F2" s="155"/>
      <c r="G2" s="155"/>
      <c r="H2" s="155"/>
      <c r="I2" s="155"/>
      <c r="J2" s="155"/>
    </row>
    <row r="3" spans="1:23" s="114" customForma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3" s="114" customFormat="1" x14ac:dyDescent="0.25"/>
    <row r="5" spans="1:23" s="114" customFormat="1" x14ac:dyDescent="0.25"/>
    <row r="6" spans="1:23" s="114" customFormat="1" x14ac:dyDescent="0.25"/>
    <row r="7" spans="1:23" s="114" customFormat="1" x14ac:dyDescent="0.25">
      <c r="N7" s="150">
        <v>2014</v>
      </c>
      <c r="O7" s="150">
        <v>2015</v>
      </c>
      <c r="P7" s="150">
        <v>2016</v>
      </c>
      <c r="Q7" s="150">
        <v>2017</v>
      </c>
      <c r="R7" s="150">
        <v>2018</v>
      </c>
      <c r="S7" s="150">
        <v>2019</v>
      </c>
      <c r="T7" s="150">
        <v>2020</v>
      </c>
      <c r="U7" s="150">
        <v>2021</v>
      </c>
      <c r="V7" s="150">
        <v>2022</v>
      </c>
      <c r="W7" s="150">
        <v>2023</v>
      </c>
    </row>
    <row r="8" spans="1:23" s="114" customFormat="1" ht="13.5" customHeight="1" x14ac:dyDescent="0.25">
      <c r="L8" s="175" t="s">
        <v>604</v>
      </c>
      <c r="M8" s="149" t="s">
        <v>601</v>
      </c>
      <c r="N8" s="151">
        <v>643.37347412109375</v>
      </c>
      <c r="O8" s="151">
        <v>717.3245849609375</v>
      </c>
      <c r="P8" s="151">
        <v>700.21630859375</v>
      </c>
      <c r="Q8" s="151">
        <v>781.74627685546875</v>
      </c>
      <c r="R8" s="151">
        <v>830.4312744140625</v>
      </c>
      <c r="S8" s="151">
        <v>759.83306884765625</v>
      </c>
      <c r="T8" s="151">
        <v>772.30255126953125</v>
      </c>
      <c r="U8" s="151">
        <v>772.8760986328125</v>
      </c>
      <c r="V8" s="151">
        <v>711.17498779296875</v>
      </c>
      <c r="W8" s="151">
        <v>624.27777099609375</v>
      </c>
    </row>
    <row r="9" spans="1:23" s="114" customFormat="1" x14ac:dyDescent="0.25">
      <c r="L9" s="175"/>
      <c r="M9" s="149" t="s">
        <v>596</v>
      </c>
      <c r="N9" s="151">
        <v>1960.98681640625</v>
      </c>
      <c r="O9" s="151">
        <v>1937.26611328125</v>
      </c>
      <c r="P9" s="151">
        <v>1944.1614990234375</v>
      </c>
      <c r="Q9" s="151">
        <v>1854.71923828125</v>
      </c>
      <c r="R9" s="151">
        <v>981.4384765625</v>
      </c>
      <c r="S9" s="151">
        <v>1008.118408203125</v>
      </c>
      <c r="T9" s="151">
        <v>1179.742431640625</v>
      </c>
      <c r="U9" s="151">
        <v>899.36920166015625</v>
      </c>
      <c r="V9" s="151">
        <v>751.01239013671875</v>
      </c>
      <c r="W9" s="151">
        <v>718.477294921875</v>
      </c>
    </row>
    <row r="10" spans="1:23" s="114" customFormat="1" x14ac:dyDescent="0.25">
      <c r="L10" s="175"/>
      <c r="M10" s="149" t="s">
        <v>603</v>
      </c>
      <c r="N10" s="151">
        <v>2319.3896484375</v>
      </c>
      <c r="O10" s="151">
        <v>2375.2568359375</v>
      </c>
      <c r="P10" s="151">
        <v>2366.8994140625</v>
      </c>
      <c r="Q10" s="151">
        <v>2017.671875</v>
      </c>
      <c r="R10" s="151">
        <v>2106.395263671875</v>
      </c>
      <c r="S10" s="151">
        <v>2160.684814453125</v>
      </c>
      <c r="T10" s="151">
        <v>2107.0087890625</v>
      </c>
      <c r="U10" s="151">
        <v>2207.14501953125</v>
      </c>
      <c r="V10" s="151">
        <v>2525.09423828125</v>
      </c>
      <c r="W10" s="151">
        <v>2364.9052734375</v>
      </c>
    </row>
    <row r="11" spans="1:23" ht="14.5" customHeight="1" x14ac:dyDescent="0.25">
      <c r="B11" s="114"/>
      <c r="C11" s="114"/>
      <c r="D11" s="114"/>
      <c r="E11" s="114"/>
      <c r="F11" s="114"/>
      <c r="G11" s="114"/>
      <c r="L11" s="175"/>
      <c r="M11" s="149" t="s">
        <v>599</v>
      </c>
      <c r="N11" s="151">
        <v>4807.8916015625</v>
      </c>
      <c r="O11" s="151">
        <v>4256.16796875</v>
      </c>
      <c r="P11" s="151">
        <v>4132.80517578125</v>
      </c>
      <c r="Q11" s="151">
        <v>4081.906982421875</v>
      </c>
      <c r="R11" s="151">
        <v>4199.11767578125</v>
      </c>
      <c r="S11" s="151">
        <v>3497.159423828125</v>
      </c>
      <c r="T11" s="151">
        <v>3249.699462890625</v>
      </c>
      <c r="U11" s="151">
        <v>3269.61962890625</v>
      </c>
      <c r="V11" s="151">
        <v>3737.979248046875</v>
      </c>
      <c r="W11" s="151">
        <v>3345.2451171875</v>
      </c>
    </row>
    <row r="12" spans="1:23" x14ac:dyDescent="0.25">
      <c r="B12" s="114"/>
      <c r="C12" s="114"/>
      <c r="D12" s="114"/>
      <c r="E12" s="114"/>
      <c r="F12" s="114"/>
      <c r="G12" s="114"/>
      <c r="L12" s="175"/>
      <c r="M12" s="149" t="s">
        <v>602</v>
      </c>
      <c r="N12" s="151">
        <v>1563.5943603515625</v>
      </c>
      <c r="O12" s="151">
        <v>1570.8590087890625</v>
      </c>
      <c r="P12" s="151">
        <v>1558.4537353515625</v>
      </c>
      <c r="Q12" s="151">
        <v>1445.8179931640625</v>
      </c>
      <c r="R12" s="151">
        <v>1441.761962890625</v>
      </c>
      <c r="S12" s="151">
        <v>1351.6600341796875</v>
      </c>
      <c r="T12" s="151">
        <v>1293.8638916015625</v>
      </c>
      <c r="U12" s="151">
        <v>1182.9013671875</v>
      </c>
      <c r="V12" s="151">
        <v>1122.52880859375</v>
      </c>
      <c r="W12" s="151">
        <v>1070.032470703125</v>
      </c>
    </row>
    <row r="13" spans="1:23" ht="14.5" customHeight="1" x14ac:dyDescent="0.25">
      <c r="B13" s="114"/>
      <c r="C13" s="114"/>
      <c r="D13" s="114"/>
      <c r="E13" s="114"/>
      <c r="F13" s="114"/>
      <c r="G13" s="114"/>
      <c r="L13" s="175"/>
      <c r="M13" s="149" t="s">
        <v>598</v>
      </c>
      <c r="N13" s="151">
        <v>1148.026123046875</v>
      </c>
      <c r="O13" s="151">
        <v>1294.6702880859375</v>
      </c>
      <c r="P13" s="151">
        <v>1253.8291015625</v>
      </c>
      <c r="Q13" s="151">
        <v>1464.2440185546875</v>
      </c>
      <c r="R13" s="151">
        <v>1799.8568115234375</v>
      </c>
      <c r="S13" s="151">
        <v>1666.3665771484375</v>
      </c>
      <c r="T13" s="151">
        <v>2051.511474609375</v>
      </c>
      <c r="U13" s="151">
        <v>1978.859619140625</v>
      </c>
      <c r="V13" s="151">
        <v>2322.730224609375</v>
      </c>
      <c r="W13" s="151">
        <v>2393.26611328125</v>
      </c>
    </row>
    <row r="14" spans="1:23" ht="14.5" customHeight="1" x14ac:dyDescent="0.25">
      <c r="B14" s="114"/>
      <c r="C14" s="114"/>
      <c r="D14" s="114"/>
      <c r="E14" s="114"/>
      <c r="F14" s="114"/>
      <c r="G14" s="114"/>
      <c r="L14" s="175"/>
      <c r="M14" s="149" t="s">
        <v>597</v>
      </c>
      <c r="N14" s="151">
        <v>3063.945556640625</v>
      </c>
      <c r="O14" s="151">
        <v>2665.657470703125</v>
      </c>
      <c r="P14" s="151">
        <v>2537.294921875</v>
      </c>
      <c r="Q14" s="151">
        <v>2699.9658203125</v>
      </c>
      <c r="R14" s="151">
        <v>2304.72900390625</v>
      </c>
      <c r="S14" s="151">
        <v>2194.493896484375</v>
      </c>
      <c r="T14" s="151">
        <v>1888.0341796875</v>
      </c>
      <c r="U14" s="151">
        <v>2083.355224609375</v>
      </c>
      <c r="V14" s="151">
        <v>2631.564697265625</v>
      </c>
      <c r="W14" s="151">
        <v>1051.3988037109375</v>
      </c>
    </row>
    <row r="15" spans="1:23" ht="14.5" customHeight="1" x14ac:dyDescent="0.25">
      <c r="B15" s="114"/>
      <c r="C15" s="114"/>
      <c r="D15" s="114"/>
      <c r="E15" s="114"/>
      <c r="F15" s="114"/>
      <c r="G15" s="114"/>
      <c r="L15" s="175"/>
      <c r="M15" s="149" t="s">
        <v>600</v>
      </c>
      <c r="N15" s="151">
        <v>1250.91943359375</v>
      </c>
      <c r="O15" s="151">
        <v>1245.9871826171875</v>
      </c>
      <c r="P15" s="151">
        <v>1297.1102294921875</v>
      </c>
      <c r="Q15" s="151">
        <v>1378.7841796875</v>
      </c>
      <c r="R15" s="151">
        <v>1370.1209716796875</v>
      </c>
      <c r="S15" s="151">
        <v>1341.24951171875</v>
      </c>
      <c r="T15" s="151">
        <v>1369.2158203125</v>
      </c>
      <c r="U15" s="151">
        <v>1294.25</v>
      </c>
      <c r="V15" s="151">
        <v>1275.370849609375</v>
      </c>
      <c r="W15" s="151">
        <v>1322.4658203125</v>
      </c>
    </row>
    <row r="16" spans="1:23" ht="14.5" customHeight="1" x14ac:dyDescent="0.25">
      <c r="B16" s="114"/>
      <c r="C16" s="114"/>
      <c r="D16" s="114"/>
      <c r="E16" s="114"/>
      <c r="F16" s="114"/>
      <c r="G16" s="114"/>
    </row>
    <row r="17" spans="2:10" ht="14.5" customHeight="1" x14ac:dyDescent="0.25">
      <c r="B17" s="114"/>
      <c r="C17" s="114"/>
      <c r="D17" s="114"/>
      <c r="E17" s="114"/>
      <c r="F17" s="114"/>
      <c r="G17" s="114"/>
    </row>
    <row r="18" spans="2:10" ht="14.5" customHeight="1" x14ac:dyDescent="0.25">
      <c r="B18" s="114"/>
      <c r="C18" s="114"/>
      <c r="D18" s="114"/>
      <c r="E18" s="114"/>
      <c r="F18" s="114"/>
      <c r="G18" s="114"/>
    </row>
    <row r="19" spans="2:10" ht="14.5" customHeight="1" x14ac:dyDescent="0.25">
      <c r="B19" s="114"/>
      <c r="C19" s="114"/>
      <c r="D19" s="114"/>
      <c r="E19" s="114"/>
      <c r="F19" s="114"/>
      <c r="G19" s="114"/>
    </row>
    <row r="20" spans="2:10" ht="14.5" customHeight="1" x14ac:dyDescent="0.25">
      <c r="B20" s="114"/>
      <c r="C20" s="114"/>
      <c r="D20" s="114"/>
      <c r="E20" s="114"/>
      <c r="F20" s="114"/>
      <c r="G20" s="114"/>
    </row>
    <row r="21" spans="2:10" s="114" customFormat="1" ht="13.5" customHeight="1" x14ac:dyDescent="0.25">
      <c r="B21" s="174" t="s">
        <v>272</v>
      </c>
      <c r="C21" s="174"/>
      <c r="D21" s="174"/>
      <c r="E21" s="174"/>
      <c r="F21" s="174"/>
      <c r="G21" s="174"/>
      <c r="H21" s="174"/>
      <c r="I21" s="174"/>
      <c r="J21" s="174"/>
    </row>
    <row r="22" spans="2:10" s="114" customFormat="1" x14ac:dyDescent="0.25"/>
    <row r="23" spans="2:10" s="114" customFormat="1" x14ac:dyDescent="0.25"/>
    <row r="24" spans="2:10" s="114" customFormat="1" x14ac:dyDescent="0.25"/>
    <row r="25" spans="2:10" s="114" customFormat="1" x14ac:dyDescent="0.25"/>
    <row r="26" spans="2:10" s="114" customFormat="1" x14ac:dyDescent="0.25">
      <c r="F26" s="1"/>
    </row>
    <row r="27" spans="2:10" s="114" customFormat="1" x14ac:dyDescent="0.25"/>
    <row r="28" spans="2:10" s="114" customFormat="1" x14ac:dyDescent="0.25"/>
    <row r="29" spans="2:10" s="114" customFormat="1" x14ac:dyDescent="0.25"/>
    <row r="30" spans="2:10" s="114" customFormat="1" x14ac:dyDescent="0.25"/>
    <row r="31" spans="2:10" s="114" customFormat="1" x14ac:dyDescent="0.25"/>
    <row r="32" spans="2:10" s="114" customFormat="1" x14ac:dyDescent="0.25"/>
    <row r="33" s="114" customFormat="1" x14ac:dyDescent="0.25"/>
    <row r="34" s="114" customFormat="1" x14ac:dyDescent="0.25"/>
    <row r="35" s="114" customFormat="1" x14ac:dyDescent="0.25"/>
    <row r="36" s="114" customFormat="1" x14ac:dyDescent="0.25"/>
    <row r="37" s="114" customFormat="1" x14ac:dyDescent="0.25"/>
    <row r="38" s="114" customFormat="1" x14ac:dyDescent="0.25"/>
    <row r="39" s="114" customFormat="1" x14ac:dyDescent="0.25"/>
    <row r="40" s="114" customFormat="1" x14ac:dyDescent="0.25"/>
    <row r="41" s="114" customFormat="1" x14ac:dyDescent="0.25"/>
    <row r="42" s="114" customFormat="1" x14ac:dyDescent="0.25"/>
    <row r="43" s="114" customFormat="1" x14ac:dyDescent="0.25"/>
    <row r="44" s="114" customFormat="1" x14ac:dyDescent="0.25"/>
    <row r="45" s="114" customFormat="1" x14ac:dyDescent="0.25"/>
    <row r="46" s="114" customFormat="1" x14ac:dyDescent="0.25"/>
    <row r="47" s="114" customFormat="1" x14ac:dyDescent="0.25"/>
    <row r="48" s="114" customFormat="1" x14ac:dyDescent="0.25"/>
    <row r="49" s="114" customFormat="1" x14ac:dyDescent="0.25"/>
    <row r="50" s="114" customFormat="1" x14ac:dyDescent="0.25"/>
    <row r="51" s="114" customFormat="1" x14ac:dyDescent="0.25"/>
    <row r="52" s="114" customFormat="1" x14ac:dyDescent="0.25"/>
    <row r="53" s="114" customFormat="1" x14ac:dyDescent="0.25"/>
    <row r="54" s="114" customFormat="1" x14ac:dyDescent="0.25"/>
    <row r="55" s="114" customFormat="1" x14ac:dyDescent="0.25"/>
    <row r="56" s="114" customFormat="1" x14ac:dyDescent="0.25"/>
    <row r="57" s="114" customFormat="1" x14ac:dyDescent="0.25"/>
    <row r="58" s="114" customFormat="1" x14ac:dyDescent="0.25"/>
    <row r="59" s="114" customFormat="1" x14ac:dyDescent="0.25"/>
    <row r="60" s="114" customFormat="1" x14ac:dyDescent="0.25"/>
    <row r="61" s="114" customFormat="1" x14ac:dyDescent="0.25"/>
    <row r="62" s="114" customFormat="1" x14ac:dyDescent="0.25"/>
    <row r="63" s="114" customFormat="1" x14ac:dyDescent="0.25"/>
    <row r="64" s="114" customFormat="1" x14ac:dyDescent="0.25"/>
    <row r="65" s="114" customFormat="1" x14ac:dyDescent="0.25"/>
    <row r="66" s="114" customFormat="1" x14ac:dyDescent="0.25"/>
    <row r="67" s="114" customFormat="1" x14ac:dyDescent="0.25"/>
    <row r="68" s="114" customFormat="1" x14ac:dyDescent="0.25"/>
    <row r="69" s="114" customFormat="1" x14ac:dyDescent="0.25"/>
    <row r="70" s="114" customFormat="1" x14ac:dyDescent="0.25"/>
    <row r="71" s="114" customFormat="1" x14ac:dyDescent="0.25"/>
    <row r="72" s="114" customFormat="1" x14ac:dyDescent="0.25"/>
    <row r="73" s="114" customFormat="1" x14ac:dyDescent="0.25"/>
    <row r="74" s="114" customFormat="1" x14ac:dyDescent="0.25"/>
    <row r="75" s="114" customFormat="1" x14ac:dyDescent="0.25"/>
    <row r="76" s="114" customFormat="1" x14ac:dyDescent="0.25"/>
    <row r="77" s="114" customFormat="1" x14ac:dyDescent="0.25"/>
    <row r="78" s="114" customFormat="1" x14ac:dyDescent="0.25"/>
    <row r="79" s="114" customFormat="1" x14ac:dyDescent="0.25"/>
    <row r="80" s="114" customFormat="1" x14ac:dyDescent="0.25"/>
    <row r="81" s="114" customFormat="1" x14ac:dyDescent="0.25"/>
    <row r="82" s="114" customFormat="1" x14ac:dyDescent="0.25"/>
    <row r="83" s="114" customFormat="1" x14ac:dyDescent="0.25"/>
    <row r="84" s="114" customFormat="1" x14ac:dyDescent="0.25"/>
    <row r="85" s="114" customFormat="1" x14ac:dyDescent="0.25"/>
    <row r="86" s="114" customFormat="1" x14ac:dyDescent="0.25"/>
    <row r="87" s="114" customFormat="1" x14ac:dyDescent="0.25"/>
    <row r="88" s="114" customFormat="1" x14ac:dyDescent="0.25"/>
    <row r="89" s="114" customFormat="1" x14ac:dyDescent="0.25"/>
    <row r="90" s="114" customFormat="1" x14ac:dyDescent="0.25"/>
    <row r="91" s="114" customFormat="1" x14ac:dyDescent="0.25"/>
    <row r="92" s="114" customFormat="1" x14ac:dyDescent="0.25"/>
    <row r="93" s="114" customFormat="1" x14ac:dyDescent="0.25"/>
    <row r="94" s="114" customFormat="1" x14ac:dyDescent="0.25"/>
    <row r="95" s="114" customFormat="1" x14ac:dyDescent="0.25"/>
    <row r="96" s="114" customFormat="1" x14ac:dyDescent="0.25"/>
    <row r="97" s="114" customFormat="1" x14ac:dyDescent="0.25"/>
    <row r="98" s="114" customFormat="1" x14ac:dyDescent="0.25"/>
    <row r="99" s="114" customFormat="1" x14ac:dyDescent="0.25"/>
    <row r="100" s="114" customFormat="1" x14ac:dyDescent="0.25"/>
    <row r="101" s="114" customFormat="1" x14ac:dyDescent="0.25"/>
    <row r="102" s="114" customFormat="1" x14ac:dyDescent="0.25"/>
    <row r="103" s="114" customFormat="1" x14ac:dyDescent="0.25"/>
    <row r="104" s="114" customFormat="1" x14ac:dyDescent="0.25"/>
    <row r="105" s="114" customFormat="1" x14ac:dyDescent="0.25"/>
    <row r="106" s="114" customFormat="1" x14ac:dyDescent="0.25"/>
    <row r="107" s="114" customFormat="1" x14ac:dyDescent="0.25"/>
    <row r="108" s="114" customFormat="1" x14ac:dyDescent="0.25"/>
    <row r="109" s="114" customFormat="1" x14ac:dyDescent="0.25"/>
    <row r="110" s="114" customFormat="1" x14ac:dyDescent="0.25"/>
    <row r="111" s="114" customFormat="1" x14ac:dyDescent="0.25"/>
    <row r="112" s="114" customFormat="1" x14ac:dyDescent="0.25"/>
    <row r="113" s="114" customFormat="1" x14ac:dyDescent="0.25"/>
    <row r="114" s="114" customFormat="1" x14ac:dyDescent="0.25"/>
    <row r="115" s="114" customFormat="1" x14ac:dyDescent="0.25"/>
    <row r="116" s="114" customFormat="1" x14ac:dyDescent="0.25"/>
    <row r="117" s="114" customFormat="1" x14ac:dyDescent="0.25"/>
    <row r="118" s="114" customFormat="1" x14ac:dyDescent="0.25"/>
    <row r="119" s="114" customFormat="1" x14ac:dyDescent="0.25"/>
    <row r="120" s="114" customFormat="1" x14ac:dyDescent="0.25"/>
    <row r="121" s="114" customFormat="1" x14ac:dyDescent="0.25"/>
    <row r="122" s="114" customFormat="1" x14ac:dyDescent="0.25"/>
    <row r="123" s="114" customFormat="1" x14ac:dyDescent="0.25"/>
    <row r="124" s="114" customFormat="1" x14ac:dyDescent="0.25"/>
    <row r="125" s="114" customFormat="1" x14ac:dyDescent="0.25"/>
    <row r="126" s="114" customFormat="1" x14ac:dyDescent="0.25"/>
    <row r="127" s="114" customFormat="1" x14ac:dyDescent="0.25"/>
    <row r="128" s="114" customFormat="1" x14ac:dyDescent="0.25"/>
    <row r="129" s="114" customFormat="1" x14ac:dyDescent="0.25"/>
    <row r="130" s="114" customFormat="1" x14ac:dyDescent="0.25"/>
    <row r="131" s="114" customFormat="1" x14ac:dyDescent="0.25"/>
    <row r="132" s="114" customFormat="1" x14ac:dyDescent="0.25"/>
    <row r="133" s="114" customFormat="1" x14ac:dyDescent="0.25"/>
    <row r="134" s="114" customFormat="1" x14ac:dyDescent="0.25"/>
    <row r="135" s="114" customFormat="1" x14ac:dyDescent="0.25"/>
    <row r="136" s="114" customFormat="1" x14ac:dyDescent="0.25"/>
    <row r="137" s="114" customFormat="1" x14ac:dyDescent="0.25"/>
    <row r="138" s="114" customFormat="1" x14ac:dyDescent="0.25"/>
    <row r="139" s="114" customFormat="1" x14ac:dyDescent="0.25"/>
    <row r="140" s="114" customFormat="1" x14ac:dyDescent="0.25"/>
    <row r="141" s="114" customFormat="1" x14ac:dyDescent="0.25"/>
    <row r="142" s="114" customFormat="1" x14ac:dyDescent="0.25"/>
    <row r="143" s="114" customFormat="1" x14ac:dyDescent="0.25"/>
    <row r="144" s="114" customFormat="1" x14ac:dyDescent="0.25"/>
    <row r="145" s="114" customFormat="1" x14ac:dyDescent="0.25"/>
    <row r="146" s="114" customFormat="1" x14ac:dyDescent="0.25"/>
    <row r="147" s="114" customFormat="1" x14ac:dyDescent="0.25"/>
    <row r="148" s="114" customFormat="1" x14ac:dyDescent="0.25"/>
    <row r="149" s="114" customFormat="1" x14ac:dyDescent="0.25"/>
    <row r="150" s="114" customFormat="1" x14ac:dyDescent="0.25"/>
    <row r="151" s="114" customFormat="1" x14ac:dyDescent="0.25"/>
    <row r="152" s="114" customFormat="1" x14ac:dyDescent="0.25"/>
    <row r="153" s="114" customFormat="1" x14ac:dyDescent="0.25"/>
    <row r="154" s="114" customFormat="1" x14ac:dyDescent="0.25"/>
    <row r="155" s="114" customFormat="1" x14ac:dyDescent="0.25"/>
    <row r="156" s="114" customFormat="1" x14ac:dyDescent="0.25"/>
    <row r="157" s="114" customFormat="1" x14ac:dyDescent="0.25"/>
    <row r="158" s="114" customFormat="1" x14ac:dyDescent="0.25"/>
    <row r="159" s="114" customFormat="1" x14ac:dyDescent="0.25"/>
    <row r="160" s="114" customFormat="1" x14ac:dyDescent="0.25"/>
    <row r="161" s="114" customFormat="1" x14ac:dyDescent="0.25"/>
    <row r="162" s="114" customFormat="1" x14ac:dyDescent="0.25"/>
    <row r="163" s="114" customFormat="1" x14ac:dyDescent="0.25"/>
    <row r="164" s="114" customFormat="1" x14ac:dyDescent="0.25"/>
    <row r="165" s="114" customFormat="1" x14ac:dyDescent="0.25"/>
    <row r="166" s="114" customFormat="1" x14ac:dyDescent="0.25"/>
    <row r="167" s="114" customFormat="1" x14ac:dyDescent="0.25"/>
    <row r="168" s="114" customFormat="1" x14ac:dyDescent="0.25"/>
    <row r="169" s="114" customFormat="1" x14ac:dyDescent="0.25"/>
    <row r="170" s="114" customFormat="1" x14ac:dyDescent="0.25"/>
    <row r="171" s="114" customFormat="1" x14ac:dyDescent="0.25"/>
    <row r="172" s="114" customFormat="1" x14ac:dyDescent="0.25"/>
    <row r="173" s="114" customFormat="1" x14ac:dyDescent="0.25"/>
  </sheetData>
  <mergeCells count="4">
    <mergeCell ref="B2:B3"/>
    <mergeCell ref="C2:J3"/>
    <mergeCell ref="B21:J21"/>
    <mergeCell ref="L8:L15"/>
  </mergeCells>
  <hyperlinks>
    <hyperlink ref="A1" location="Obsah!A1" display="Obsah" xr:uid="{00000000-0004-0000-2500-000000000000}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1EC6-D6C2-48CF-9F09-FE96692326D8}">
  <dimension ref="A1:X30"/>
  <sheetViews>
    <sheetView tabSelected="1" zoomScale="68" zoomScaleNormal="68" workbookViewId="0">
      <selection activeCell="D26" sqref="D26"/>
    </sheetView>
  </sheetViews>
  <sheetFormatPr defaultRowHeight="13.5" x14ac:dyDescent="0.25"/>
  <cols>
    <col min="1" max="11" width="8.6640625" style="143"/>
    <col min="12" max="12" width="12.5" style="143" customWidth="1"/>
    <col min="13" max="13" width="18" style="143" bestFit="1" customWidth="1"/>
    <col min="14" max="16384" width="8.6640625" style="143"/>
  </cols>
  <sheetData>
    <row r="1" spans="1:24" x14ac:dyDescent="0.25">
      <c r="A1" s="148" t="s">
        <v>86</v>
      </c>
    </row>
    <row r="2" spans="1:24" ht="14" customHeight="1" x14ac:dyDescent="0.25">
      <c r="B2" s="176" t="s">
        <v>79</v>
      </c>
      <c r="C2" s="177" t="s">
        <v>617</v>
      </c>
      <c r="D2" s="177"/>
      <c r="E2" s="177"/>
      <c r="F2" s="177"/>
      <c r="G2" s="177"/>
      <c r="H2" s="177"/>
      <c r="I2" s="177"/>
      <c r="J2" s="177"/>
      <c r="K2" s="147"/>
      <c r="L2" s="147"/>
      <c r="M2" s="147"/>
      <c r="N2" s="147"/>
      <c r="O2" s="147"/>
      <c r="P2" s="147"/>
    </row>
    <row r="3" spans="1:24" x14ac:dyDescent="0.25">
      <c r="B3" s="176"/>
      <c r="C3" s="177"/>
      <c r="D3" s="177"/>
      <c r="E3" s="177"/>
      <c r="F3" s="177"/>
      <c r="G3" s="177"/>
      <c r="H3" s="177"/>
      <c r="I3" s="177"/>
      <c r="J3" s="177"/>
    </row>
    <row r="9" spans="1:24" x14ac:dyDescent="0.25">
      <c r="L9" s="152"/>
      <c r="M9" s="152"/>
      <c r="N9" s="146">
        <v>2014</v>
      </c>
      <c r="O9" s="146">
        <v>2015</v>
      </c>
      <c r="P9" s="146">
        <v>2016</v>
      </c>
      <c r="Q9" s="146">
        <v>2017</v>
      </c>
      <c r="R9" s="146">
        <v>2018</v>
      </c>
      <c r="S9" s="146">
        <v>2019</v>
      </c>
      <c r="T9" s="146">
        <v>2020</v>
      </c>
      <c r="U9" s="146">
        <v>2021</v>
      </c>
      <c r="V9" s="146">
        <v>2022</v>
      </c>
      <c r="W9" s="146">
        <v>2023</v>
      </c>
      <c r="X9" s="146">
        <v>2024</v>
      </c>
    </row>
    <row r="10" spans="1:24" x14ac:dyDescent="0.25">
      <c r="L10" s="178" t="s">
        <v>619</v>
      </c>
      <c r="M10" s="153" t="s">
        <v>131</v>
      </c>
      <c r="N10" s="145">
        <v>3.8639911157109845E-2</v>
      </c>
      <c r="O10" s="145">
        <v>1.0554794450169826E-2</v>
      </c>
      <c r="P10" s="145">
        <v>2.0897062024771224E-2</v>
      </c>
      <c r="Q10" s="145">
        <v>5.5517349393745488E-2</v>
      </c>
      <c r="R10" s="145">
        <v>4.6719023645929871E-2</v>
      </c>
      <c r="S10" s="145">
        <v>3.3467729578203334E-2</v>
      </c>
      <c r="T10" s="145">
        <v>2.4796706700407234E-2</v>
      </c>
      <c r="U10" s="145">
        <v>7.2986884112812261E-2</v>
      </c>
      <c r="V10" s="145">
        <v>0.11647791820265588</v>
      </c>
      <c r="W10" s="145">
        <v>4.7862988498082473E-2</v>
      </c>
      <c r="X10" s="145">
        <v>3.7056816322850988E-2</v>
      </c>
    </row>
    <row r="11" spans="1:24" x14ac:dyDescent="0.25">
      <c r="L11" s="178"/>
      <c r="M11" s="153" t="s">
        <v>132</v>
      </c>
      <c r="N11" s="145">
        <v>2.2777752601110545E-2</v>
      </c>
      <c r="O11" s="145">
        <v>1.5743958281059449E-2</v>
      </c>
      <c r="P11" s="145">
        <v>2.3761502785058158E-2</v>
      </c>
      <c r="Q11" s="145">
        <v>1.4786628757677802E-2</v>
      </c>
      <c r="R11" s="145">
        <v>2.002555103802528E-2</v>
      </c>
      <c r="S11" s="145">
        <v>1.9056336321852756E-2</v>
      </c>
      <c r="T11" s="145">
        <v>2.9241594929605937E-2</v>
      </c>
      <c r="U11" s="145">
        <v>2.5764888829660295E-2</v>
      </c>
      <c r="V11" s="145">
        <v>3.097084350914266E-2</v>
      </c>
      <c r="W11" s="145">
        <v>4.7168739892973897E-2</v>
      </c>
      <c r="X11" s="145">
        <v>4.3319445914208089E-2</v>
      </c>
    </row>
    <row r="12" spans="1:24" x14ac:dyDescent="0.25">
      <c r="L12" s="178"/>
      <c r="M12" s="153" t="s">
        <v>134</v>
      </c>
      <c r="N12" s="145">
        <v>6.2831746766192714E-2</v>
      </c>
      <c r="O12" s="145">
        <v>6.2012477061280616E-2</v>
      </c>
      <c r="P12" s="145">
        <v>6.9703328140829274E-2</v>
      </c>
      <c r="Q12" s="145">
        <v>6.1264047477784654E-2</v>
      </c>
      <c r="R12" s="145">
        <v>7.6002505841952492E-2</v>
      </c>
      <c r="S12" s="145">
        <v>8.0465469128712969E-2</v>
      </c>
      <c r="T12" s="145">
        <v>5.9231932163500596E-2</v>
      </c>
      <c r="U12" s="145">
        <v>5.9631965758311346E-2</v>
      </c>
      <c r="V12" s="145">
        <v>4.8762842567609446E-2</v>
      </c>
      <c r="W12" s="145">
        <v>5.4373578372217457E-2</v>
      </c>
      <c r="X12" s="145">
        <v>6.9821238450409662E-2</v>
      </c>
    </row>
    <row r="13" spans="1:24" x14ac:dyDescent="0.25">
      <c r="L13" s="178"/>
      <c r="M13" s="153" t="s">
        <v>135</v>
      </c>
      <c r="N13" s="145">
        <v>1.4869471112584036E-2</v>
      </c>
      <c r="O13" s="145">
        <v>1.4335921692901802E-2</v>
      </c>
      <c r="P13" s="145">
        <v>1.7078087551969535E-2</v>
      </c>
      <c r="Q13" s="145">
        <v>1.7931670867253998E-2</v>
      </c>
      <c r="R13" s="145">
        <v>1.4742988307741572E-2</v>
      </c>
      <c r="S13" s="145">
        <v>1.7888523314640279E-2</v>
      </c>
      <c r="T13" s="145">
        <v>2.2570160737972855E-2</v>
      </c>
      <c r="U13" s="145">
        <v>1.8026822075202509E-2</v>
      </c>
      <c r="V13" s="145">
        <v>2.4539083737917119E-2</v>
      </c>
      <c r="W13" s="145">
        <v>2.3265564597501801E-2</v>
      </c>
      <c r="X13" s="145">
        <v>2.9577372447641269E-2</v>
      </c>
    </row>
    <row r="14" spans="1:24" x14ac:dyDescent="0.25">
      <c r="L14" s="178"/>
      <c r="M14" s="153" t="s">
        <v>133</v>
      </c>
      <c r="N14" s="145">
        <v>1.162998457997097E-2</v>
      </c>
      <c r="O14" s="145">
        <v>4.2026108570518569E-2</v>
      </c>
      <c r="P14" s="145">
        <v>3.2461666841362667E-2</v>
      </c>
      <c r="Q14" s="145">
        <v>4.2466921756697314E-2</v>
      </c>
      <c r="R14" s="145">
        <v>3.3600618191347319E-2</v>
      </c>
      <c r="S14" s="145">
        <v>3.2732839863576189E-2</v>
      </c>
      <c r="T14" s="145">
        <v>3.8516463394771286E-2</v>
      </c>
      <c r="U14" s="145">
        <v>4.5935668258192966E-2</v>
      </c>
      <c r="V14" s="145">
        <v>4.2236037838110072E-2</v>
      </c>
      <c r="W14" s="145">
        <v>4.5231404251692496E-2</v>
      </c>
      <c r="X14" s="145">
        <v>3.1641514473323473E-2</v>
      </c>
    </row>
    <row r="15" spans="1:24" x14ac:dyDescent="0.25">
      <c r="W15" s="144"/>
    </row>
    <row r="21" spans="2:24" x14ac:dyDescent="0.25">
      <c r="B21" s="179" t="s">
        <v>620</v>
      </c>
      <c r="C21" s="179"/>
      <c r="D21" s="179"/>
      <c r="E21" s="179"/>
      <c r="F21" s="179"/>
      <c r="G21" s="179"/>
      <c r="H21" s="179"/>
      <c r="I21" s="179"/>
      <c r="J21" s="179"/>
    </row>
    <row r="22" spans="2:24" x14ac:dyDescent="0.25">
      <c r="B22" s="179"/>
      <c r="C22" s="179"/>
      <c r="D22" s="179"/>
      <c r="E22" s="179"/>
      <c r="F22" s="179"/>
      <c r="G22" s="179"/>
      <c r="H22" s="179"/>
      <c r="I22" s="179"/>
      <c r="J22" s="179"/>
    </row>
    <row r="23" spans="2:24" x14ac:dyDescent="0.25">
      <c r="B23" s="180" t="s">
        <v>618</v>
      </c>
      <c r="C23" s="180"/>
      <c r="D23" s="180"/>
      <c r="E23" s="180"/>
      <c r="F23" s="180"/>
      <c r="G23" s="180"/>
      <c r="H23" s="180"/>
      <c r="I23" s="180"/>
      <c r="J23" s="180"/>
    </row>
    <row r="28" spans="2:24" x14ac:dyDescent="0.25"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-100000</v>
      </c>
      <c r="V28" s="152">
        <v>-1</v>
      </c>
      <c r="W28" s="152">
        <v>-1</v>
      </c>
      <c r="X28" s="152">
        <v>-1</v>
      </c>
    </row>
    <row r="29" spans="2:24" x14ac:dyDescent="0.25"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100000</v>
      </c>
      <c r="V29" s="152">
        <v>1</v>
      </c>
      <c r="W29" s="152">
        <v>1</v>
      </c>
      <c r="X29" s="152">
        <v>1</v>
      </c>
    </row>
    <row r="30" spans="2:24" x14ac:dyDescent="0.25"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</sheetData>
  <mergeCells count="5">
    <mergeCell ref="B2:B3"/>
    <mergeCell ref="C2:J3"/>
    <mergeCell ref="L10:L14"/>
    <mergeCell ref="B21:J22"/>
    <mergeCell ref="B23:J23"/>
  </mergeCells>
  <hyperlinks>
    <hyperlink ref="A1" location="Obsah!A1" display="Obsah" xr:uid="{778E61C8-86D6-4FFE-9031-18E31C1799FA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3"/>
  <sheetViews>
    <sheetView zoomScale="70" zoomScaleNormal="70" workbookViewId="0">
      <selection activeCell="J32" sqref="J32"/>
    </sheetView>
  </sheetViews>
  <sheetFormatPr defaultRowHeight="13.5" x14ac:dyDescent="0.25"/>
  <cols>
    <col min="1" max="11" width="8.6640625" style="8"/>
    <col min="12" max="12" width="8.6640625" style="8" customWidth="1"/>
    <col min="13" max="13" width="10.25" style="18" customWidth="1"/>
    <col min="14" max="21" width="8.6640625" style="24"/>
    <col min="22" max="16384" width="8.6640625" style="8"/>
  </cols>
  <sheetData>
    <row r="1" spans="1:21" x14ac:dyDescent="0.25">
      <c r="A1" s="10" t="s">
        <v>86</v>
      </c>
    </row>
    <row r="2" spans="1:21" ht="14" customHeight="1" x14ac:dyDescent="0.25">
      <c r="B2" s="156" t="s">
        <v>47</v>
      </c>
      <c r="C2" s="155" t="s">
        <v>5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43"/>
      <c r="P2" s="43"/>
    </row>
    <row r="3" spans="1:21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1" x14ac:dyDescent="0.25">
      <c r="N4" s="160" t="s">
        <v>441</v>
      </c>
      <c r="O4" s="160"/>
      <c r="P4" s="160" t="s">
        <v>443</v>
      </c>
      <c r="Q4" s="160"/>
      <c r="R4" s="160" t="s">
        <v>431</v>
      </c>
      <c r="S4" s="160"/>
      <c r="T4" s="160" t="s">
        <v>446</v>
      </c>
      <c r="U4" s="160"/>
    </row>
    <row r="5" spans="1:21" x14ac:dyDescent="0.25">
      <c r="N5" s="21">
        <v>2015</v>
      </c>
      <c r="O5" s="21">
        <v>2022</v>
      </c>
      <c r="P5" s="21">
        <v>2015</v>
      </c>
      <c r="Q5" s="21">
        <v>2022</v>
      </c>
      <c r="R5" s="21">
        <v>2015</v>
      </c>
      <c r="S5" s="21">
        <v>2022</v>
      </c>
      <c r="T5" s="21">
        <v>2015</v>
      </c>
      <c r="U5" s="21">
        <v>2022</v>
      </c>
    </row>
    <row r="6" spans="1:21" x14ac:dyDescent="0.25">
      <c r="L6" s="159" t="s">
        <v>445</v>
      </c>
      <c r="M6" s="28" t="s">
        <v>298</v>
      </c>
      <c r="N6" s="26">
        <v>0.28800000000000003</v>
      </c>
      <c r="O6" s="26">
        <v>0.27500000000000002</v>
      </c>
      <c r="P6" s="26">
        <v>1.8999999999999961E-2</v>
      </c>
      <c r="Q6" s="26">
        <v>2.7999999999999969E-2</v>
      </c>
      <c r="R6" s="26">
        <f>N6+P6</f>
        <v>0.307</v>
      </c>
      <c r="S6" s="26">
        <f>O6+Q6</f>
        <v>0.30299999999999999</v>
      </c>
      <c r="T6" s="26">
        <v>0.14799999999999999</v>
      </c>
      <c r="U6" s="26">
        <v>0.151</v>
      </c>
    </row>
    <row r="7" spans="1:21" x14ac:dyDescent="0.25">
      <c r="L7" s="159"/>
      <c r="M7" s="28" t="s">
        <v>299</v>
      </c>
      <c r="N7" s="26">
        <v>0.22500000000000001</v>
      </c>
      <c r="O7" s="26">
        <v>0.24299999999999997</v>
      </c>
      <c r="P7" s="26">
        <v>4.899999999999996E-2</v>
      </c>
      <c r="Q7" s="26">
        <v>5.3000000000000019E-2</v>
      </c>
      <c r="R7" s="26">
        <f t="shared" ref="R7:R32" si="0">N7+P7</f>
        <v>0.27399999999999997</v>
      </c>
      <c r="S7" s="26">
        <f t="shared" ref="S7:S32" si="1">O7+Q7</f>
        <v>0.29599999999999999</v>
      </c>
      <c r="T7" s="26">
        <v>0.14799999999999999</v>
      </c>
      <c r="U7" s="26">
        <v>0.151</v>
      </c>
    </row>
    <row r="8" spans="1:21" x14ac:dyDescent="0.25">
      <c r="L8" s="159"/>
      <c r="M8" s="28" t="s">
        <v>300</v>
      </c>
      <c r="N8" s="26">
        <v>0.26500000000000001</v>
      </c>
      <c r="O8" s="26">
        <v>0.23299999999999998</v>
      </c>
      <c r="P8" s="26">
        <v>5.799999999999994E-2</v>
      </c>
      <c r="Q8" s="26">
        <v>5.5999999999999994E-2</v>
      </c>
      <c r="R8" s="26">
        <f t="shared" si="0"/>
        <v>0.32299999999999995</v>
      </c>
      <c r="S8" s="26">
        <f t="shared" si="1"/>
        <v>0.28899999999999998</v>
      </c>
      <c r="T8" s="26">
        <v>0.14799999999999999</v>
      </c>
      <c r="U8" s="26">
        <v>0.151</v>
      </c>
    </row>
    <row r="9" spans="1:21" x14ac:dyDescent="0.25">
      <c r="L9" s="159"/>
      <c r="M9" s="28" t="s">
        <v>301</v>
      </c>
      <c r="N9" s="26">
        <v>0.27399999999999997</v>
      </c>
      <c r="O9" s="26">
        <v>0.22899999999999998</v>
      </c>
      <c r="P9" s="26">
        <v>2.5000000000000022E-2</v>
      </c>
      <c r="Q9" s="26">
        <v>3.999999999999998E-2</v>
      </c>
      <c r="R9" s="26">
        <f t="shared" si="0"/>
        <v>0.29899999999999999</v>
      </c>
      <c r="S9" s="26">
        <f t="shared" si="1"/>
        <v>0.26899999999999996</v>
      </c>
      <c r="T9" s="26">
        <v>0.14799999999999999</v>
      </c>
      <c r="U9" s="26">
        <v>0.151</v>
      </c>
    </row>
    <row r="10" spans="1:21" x14ac:dyDescent="0.25">
      <c r="L10" s="159"/>
      <c r="M10" s="28" t="s">
        <v>302</v>
      </c>
      <c r="N10" s="26">
        <v>0.21100000000000002</v>
      </c>
      <c r="O10" s="26">
        <v>0.22499999999999998</v>
      </c>
      <c r="P10" s="26">
        <v>5.099999999999999E-2</v>
      </c>
      <c r="Q10" s="26">
        <v>4.1999999999999982E-2</v>
      </c>
      <c r="R10" s="26">
        <f t="shared" si="0"/>
        <v>0.26200000000000001</v>
      </c>
      <c r="S10" s="26">
        <f t="shared" si="1"/>
        <v>0.26699999999999996</v>
      </c>
      <c r="T10" s="26">
        <v>0.14799999999999999</v>
      </c>
      <c r="U10" s="26">
        <v>0.151</v>
      </c>
    </row>
    <row r="11" spans="1:21" x14ac:dyDescent="0.25">
      <c r="L11" s="159"/>
      <c r="M11" s="28" t="s">
        <v>287</v>
      </c>
      <c r="N11" s="26">
        <v>0.21199999999999999</v>
      </c>
      <c r="O11" s="26">
        <v>0.22200000000000003</v>
      </c>
      <c r="P11" s="26">
        <v>2.3999999999999994E-2</v>
      </c>
      <c r="Q11" s="26">
        <v>2.9999999999999971E-2</v>
      </c>
      <c r="R11" s="26">
        <f t="shared" si="0"/>
        <v>0.23599999999999999</v>
      </c>
      <c r="S11" s="26">
        <f t="shared" si="1"/>
        <v>0.252</v>
      </c>
      <c r="T11" s="26">
        <v>0.14799999999999999</v>
      </c>
      <c r="U11" s="26">
        <v>0.151</v>
      </c>
    </row>
    <row r="12" spans="1:21" x14ac:dyDescent="0.25">
      <c r="L12" s="159"/>
      <c r="M12" s="28" t="s">
        <v>303</v>
      </c>
      <c r="N12" s="26">
        <v>0.21899999999999997</v>
      </c>
      <c r="O12" s="26">
        <v>0.21899999999999997</v>
      </c>
      <c r="P12" s="26">
        <v>5.8999999999999997E-2</v>
      </c>
      <c r="Q12" s="26">
        <v>6.7000000000000004E-2</v>
      </c>
      <c r="R12" s="26">
        <f t="shared" si="0"/>
        <v>0.27799999999999997</v>
      </c>
      <c r="S12" s="26">
        <f t="shared" si="1"/>
        <v>0.28599999999999998</v>
      </c>
      <c r="T12" s="26">
        <v>0.14799999999999999</v>
      </c>
      <c r="U12" s="26">
        <v>0.151</v>
      </c>
    </row>
    <row r="13" spans="1:21" x14ac:dyDescent="0.25">
      <c r="L13" s="159"/>
      <c r="M13" s="28" t="s">
        <v>288</v>
      </c>
      <c r="N13" s="26">
        <v>0.19</v>
      </c>
      <c r="O13" s="26">
        <v>0.20599999999999999</v>
      </c>
      <c r="P13" s="26">
        <v>4.6999999999999986E-2</v>
      </c>
      <c r="Q13" s="26">
        <v>5.400000000000002E-2</v>
      </c>
      <c r="R13" s="26">
        <f t="shared" si="0"/>
        <v>0.23699999999999999</v>
      </c>
      <c r="S13" s="26">
        <f t="shared" si="1"/>
        <v>0.26</v>
      </c>
      <c r="T13" s="26">
        <v>0.14799999999999999</v>
      </c>
      <c r="U13" s="26">
        <v>0.151</v>
      </c>
    </row>
    <row r="14" spans="1:21" x14ac:dyDescent="0.25">
      <c r="L14" s="159"/>
      <c r="M14" s="28" t="s">
        <v>285</v>
      </c>
      <c r="N14" s="26">
        <v>0.21100000000000002</v>
      </c>
      <c r="O14" s="26">
        <v>0.192</v>
      </c>
      <c r="P14" s="26">
        <v>6.5000000000000002E-2</v>
      </c>
      <c r="Q14" s="26">
        <v>7.8000000000000014E-2</v>
      </c>
      <c r="R14" s="26">
        <f t="shared" si="0"/>
        <v>0.27600000000000002</v>
      </c>
      <c r="S14" s="26">
        <f t="shared" si="1"/>
        <v>0.27</v>
      </c>
      <c r="T14" s="26">
        <v>0.14799999999999999</v>
      </c>
      <c r="U14" s="26">
        <v>0.151</v>
      </c>
    </row>
    <row r="15" spans="1:21" x14ac:dyDescent="0.25">
      <c r="L15" s="159"/>
      <c r="M15" s="28" t="s">
        <v>284</v>
      </c>
      <c r="N15" s="26">
        <v>0.19399999999999998</v>
      </c>
      <c r="O15" s="26">
        <v>0.192</v>
      </c>
      <c r="P15" s="26">
        <v>6.2000000000000027E-2</v>
      </c>
      <c r="Q15" s="26">
        <v>5.8999999999999997E-2</v>
      </c>
      <c r="R15" s="26">
        <f t="shared" si="0"/>
        <v>0.25600000000000001</v>
      </c>
      <c r="S15" s="26">
        <f t="shared" si="1"/>
        <v>0.251</v>
      </c>
      <c r="T15" s="26">
        <v>0.14799999999999999</v>
      </c>
      <c r="U15" s="26">
        <v>0.151</v>
      </c>
    </row>
    <row r="16" spans="1:21" x14ac:dyDescent="0.25">
      <c r="L16" s="159"/>
      <c r="M16" s="28" t="s">
        <v>304</v>
      </c>
      <c r="N16" s="26">
        <v>0.18599999999999997</v>
      </c>
      <c r="O16" s="26">
        <v>0.187</v>
      </c>
      <c r="P16" s="26">
        <v>8.5999999999999993E-2</v>
      </c>
      <c r="Q16" s="26">
        <v>0.10599999999999998</v>
      </c>
      <c r="R16" s="26">
        <f t="shared" si="0"/>
        <v>0.27199999999999996</v>
      </c>
      <c r="S16" s="26">
        <f t="shared" si="1"/>
        <v>0.29299999999999998</v>
      </c>
      <c r="T16" s="26">
        <v>0.14799999999999999</v>
      </c>
      <c r="U16" s="26">
        <v>0.151</v>
      </c>
    </row>
    <row r="17" spans="2:21" x14ac:dyDescent="0.25">
      <c r="L17" s="159"/>
      <c r="M17" s="28" t="s">
        <v>305</v>
      </c>
      <c r="N17" s="26">
        <v>0.17099999999999999</v>
      </c>
      <c r="O17" s="26">
        <v>0.17699999999999999</v>
      </c>
      <c r="P17" s="26">
        <v>0.12</v>
      </c>
      <c r="Q17" s="26">
        <v>0.121</v>
      </c>
      <c r="R17" s="26">
        <f t="shared" si="0"/>
        <v>0.29099999999999998</v>
      </c>
      <c r="S17" s="26">
        <f t="shared" si="1"/>
        <v>0.29799999999999999</v>
      </c>
      <c r="T17" s="26">
        <v>0.14799999999999999</v>
      </c>
      <c r="U17" s="26">
        <v>0.151</v>
      </c>
    </row>
    <row r="18" spans="2:21" x14ac:dyDescent="0.25">
      <c r="L18" s="159"/>
      <c r="M18" s="28" t="s">
        <v>306</v>
      </c>
      <c r="N18" s="26">
        <v>0.16699999999999998</v>
      </c>
      <c r="O18" s="26">
        <v>0.155</v>
      </c>
      <c r="P18" s="26">
        <v>5.1999999999999991E-2</v>
      </c>
      <c r="Q18" s="26">
        <v>5.6999999999999995E-2</v>
      </c>
      <c r="R18" s="26">
        <f t="shared" si="0"/>
        <v>0.21899999999999997</v>
      </c>
      <c r="S18" s="26">
        <f t="shared" si="1"/>
        <v>0.21199999999999999</v>
      </c>
      <c r="T18" s="26">
        <v>0.14799999999999999</v>
      </c>
      <c r="U18" s="26">
        <v>0.151</v>
      </c>
    </row>
    <row r="19" spans="2:21" x14ac:dyDescent="0.25">
      <c r="L19" s="159"/>
      <c r="M19" s="28" t="s">
        <v>307</v>
      </c>
      <c r="N19" s="26">
        <v>0.152</v>
      </c>
      <c r="O19" s="26">
        <v>0.153</v>
      </c>
      <c r="P19" s="26">
        <v>7.5999999999999984E-2</v>
      </c>
      <c r="Q19" s="26">
        <v>6.9000000000000006E-2</v>
      </c>
      <c r="R19" s="26">
        <f t="shared" si="0"/>
        <v>0.22799999999999998</v>
      </c>
      <c r="S19" s="26">
        <f t="shared" si="1"/>
        <v>0.222</v>
      </c>
      <c r="T19" s="26">
        <v>0.14799999999999999</v>
      </c>
      <c r="U19" s="26">
        <v>0.151</v>
      </c>
    </row>
    <row r="20" spans="2:21" x14ac:dyDescent="0.25">
      <c r="L20" s="159"/>
      <c r="M20" s="28" t="s">
        <v>308</v>
      </c>
      <c r="N20" s="26">
        <v>0.14400000000000002</v>
      </c>
      <c r="O20" s="26">
        <v>0.14800000000000002</v>
      </c>
      <c r="P20" s="26">
        <v>5.4999999999999966E-2</v>
      </c>
      <c r="Q20" s="26">
        <v>5.7999999999999996E-2</v>
      </c>
      <c r="R20" s="26">
        <f t="shared" si="0"/>
        <v>0.19899999999999998</v>
      </c>
      <c r="S20" s="26">
        <f t="shared" si="1"/>
        <v>0.20600000000000002</v>
      </c>
      <c r="T20" s="26">
        <v>0.14799999999999999</v>
      </c>
      <c r="U20" s="26">
        <v>0.151</v>
      </c>
    </row>
    <row r="21" spans="2:21" x14ac:dyDescent="0.25">
      <c r="B21" s="157" t="s">
        <v>238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309</v>
      </c>
      <c r="N21" s="26">
        <v>0.152</v>
      </c>
      <c r="O21" s="26">
        <v>0.14799999999999999</v>
      </c>
      <c r="P21" s="26">
        <v>5.2999999999999992E-2</v>
      </c>
      <c r="Q21" s="26">
        <v>6.2999999999999973E-2</v>
      </c>
      <c r="R21" s="26">
        <f t="shared" si="0"/>
        <v>0.20499999999999999</v>
      </c>
      <c r="S21" s="26">
        <f t="shared" si="1"/>
        <v>0.21099999999999997</v>
      </c>
      <c r="T21" s="26">
        <v>0.14799999999999999</v>
      </c>
      <c r="U21" s="26">
        <v>0.151</v>
      </c>
    </row>
    <row r="22" spans="2:21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28" t="s">
        <v>310</v>
      </c>
      <c r="N22" s="26">
        <v>0.153</v>
      </c>
      <c r="O22" s="26">
        <v>0.14699999999999999</v>
      </c>
      <c r="P22" s="26">
        <v>5.8999999999999997E-2</v>
      </c>
      <c r="Q22" s="26">
        <v>0.06</v>
      </c>
      <c r="R22" s="26">
        <f t="shared" si="0"/>
        <v>0.21199999999999999</v>
      </c>
      <c r="S22" s="26">
        <f t="shared" si="1"/>
        <v>0.20699999999999999</v>
      </c>
      <c r="T22" s="26">
        <v>0.14799999999999999</v>
      </c>
      <c r="U22" s="26">
        <v>0.151</v>
      </c>
    </row>
    <row r="23" spans="2:21" x14ac:dyDescent="0.25">
      <c r="L23" s="159"/>
      <c r="M23" s="28" t="s">
        <v>311</v>
      </c>
      <c r="N23" s="26">
        <v>0.157</v>
      </c>
      <c r="O23" s="26">
        <v>0.14499999999999999</v>
      </c>
      <c r="P23" s="26">
        <v>0.12900000000000003</v>
      </c>
      <c r="Q23" s="26">
        <v>0.12200000000000003</v>
      </c>
      <c r="R23" s="26">
        <f t="shared" si="0"/>
        <v>0.28600000000000003</v>
      </c>
      <c r="S23" s="26">
        <f t="shared" si="1"/>
        <v>0.26700000000000002</v>
      </c>
      <c r="T23" s="26">
        <v>0.14799999999999999</v>
      </c>
      <c r="U23" s="26">
        <v>0.151</v>
      </c>
    </row>
    <row r="24" spans="2:21" ht="13.5" customHeight="1" x14ac:dyDescent="0.25">
      <c r="L24" s="159"/>
      <c r="M24" s="28" t="s">
        <v>312</v>
      </c>
      <c r="N24" s="26">
        <v>0.14199999999999999</v>
      </c>
      <c r="O24" s="26">
        <v>0.14499999999999999</v>
      </c>
      <c r="P24" s="26">
        <v>8.3000000000000018E-2</v>
      </c>
      <c r="Q24" s="26">
        <v>9.600000000000003E-2</v>
      </c>
      <c r="R24" s="26">
        <f t="shared" si="0"/>
        <v>0.22500000000000001</v>
      </c>
      <c r="S24" s="26">
        <f t="shared" si="1"/>
        <v>0.24100000000000002</v>
      </c>
      <c r="T24" s="26">
        <v>0.14799999999999999</v>
      </c>
      <c r="U24" s="26">
        <v>0.151</v>
      </c>
    </row>
    <row r="25" spans="2:21" x14ac:dyDescent="0.25">
      <c r="L25" s="159"/>
      <c r="M25" s="28" t="s">
        <v>313</v>
      </c>
      <c r="N25" s="26">
        <v>0.14299999999999999</v>
      </c>
      <c r="O25" s="26">
        <v>0.14300000000000002</v>
      </c>
      <c r="P25" s="26">
        <v>0.12599999999999997</v>
      </c>
      <c r="Q25" s="26">
        <v>0.127</v>
      </c>
      <c r="R25" s="26">
        <f t="shared" si="0"/>
        <v>0.26899999999999996</v>
      </c>
      <c r="S25" s="26">
        <f t="shared" si="1"/>
        <v>0.27</v>
      </c>
      <c r="T25" s="26">
        <v>0.14799999999999999</v>
      </c>
      <c r="U25" s="26">
        <v>0.151</v>
      </c>
    </row>
    <row r="26" spans="2:21" x14ac:dyDescent="0.25">
      <c r="L26" s="159"/>
      <c r="M26" s="28" t="s">
        <v>314</v>
      </c>
      <c r="N26" s="26">
        <v>0.14499999999999999</v>
      </c>
      <c r="O26" s="26">
        <v>0.13700000000000001</v>
      </c>
      <c r="P26" s="26">
        <v>5.3999999999999992E-2</v>
      </c>
      <c r="Q26" s="26">
        <v>6.0000000000000026E-2</v>
      </c>
      <c r="R26" s="26">
        <f t="shared" si="0"/>
        <v>0.19899999999999998</v>
      </c>
      <c r="S26" s="26">
        <f t="shared" si="1"/>
        <v>0.19700000000000004</v>
      </c>
      <c r="T26" s="26">
        <v>0.14799999999999999</v>
      </c>
      <c r="U26" s="26">
        <v>0.151</v>
      </c>
    </row>
    <row r="27" spans="2:21" x14ac:dyDescent="0.25">
      <c r="L27" s="159"/>
      <c r="M27" s="28" t="s">
        <v>315</v>
      </c>
      <c r="N27" s="26">
        <v>0.13100000000000001</v>
      </c>
      <c r="O27" s="26">
        <v>0.13600000000000001</v>
      </c>
      <c r="P27" s="26">
        <v>4.7999999999999987E-2</v>
      </c>
      <c r="Q27" s="26">
        <v>5.4999999999999993E-2</v>
      </c>
      <c r="R27" s="26">
        <f t="shared" si="0"/>
        <v>0.17899999999999999</v>
      </c>
      <c r="S27" s="26">
        <f t="shared" si="1"/>
        <v>0.191</v>
      </c>
      <c r="T27" s="26">
        <v>0.14799999999999999</v>
      </c>
      <c r="U27" s="26">
        <v>0.151</v>
      </c>
    </row>
    <row r="28" spans="2:21" x14ac:dyDescent="0.25">
      <c r="L28" s="159"/>
      <c r="M28" s="28" t="s">
        <v>316</v>
      </c>
      <c r="N28" s="26">
        <v>0.121</v>
      </c>
      <c r="O28" s="26">
        <v>0.13</v>
      </c>
      <c r="P28" s="26">
        <v>4.1000000000000009E-2</v>
      </c>
      <c r="Q28" s="26">
        <v>4.1000000000000009E-2</v>
      </c>
      <c r="R28" s="26">
        <f t="shared" si="0"/>
        <v>0.16200000000000001</v>
      </c>
      <c r="S28" s="26">
        <f t="shared" si="1"/>
        <v>0.17100000000000001</v>
      </c>
      <c r="T28" s="26">
        <v>0.14799999999999999</v>
      </c>
      <c r="U28" s="26">
        <v>0.151</v>
      </c>
    </row>
    <row r="29" spans="2:21" x14ac:dyDescent="0.25">
      <c r="L29" s="159"/>
      <c r="M29" s="28" t="s">
        <v>317</v>
      </c>
      <c r="N29" s="26">
        <v>0.127</v>
      </c>
      <c r="O29" s="26">
        <v>0.128</v>
      </c>
      <c r="P29" s="26">
        <v>0.06</v>
      </c>
      <c r="Q29" s="26">
        <v>6.4999999999999974E-2</v>
      </c>
      <c r="R29" s="26">
        <f t="shared" si="0"/>
        <v>0.187</v>
      </c>
      <c r="S29" s="26">
        <f t="shared" si="1"/>
        <v>0.19299999999999998</v>
      </c>
      <c r="T29" s="26">
        <v>0.14799999999999999</v>
      </c>
      <c r="U29" s="26">
        <v>0.151</v>
      </c>
    </row>
    <row r="30" spans="2:21" x14ac:dyDescent="0.25">
      <c r="L30" s="159"/>
      <c r="M30" s="28" t="s">
        <v>318</v>
      </c>
      <c r="N30" s="26">
        <v>0.115</v>
      </c>
      <c r="O30" s="26">
        <v>0.11799999999999999</v>
      </c>
      <c r="P30" s="26">
        <v>6.1000000000000013E-2</v>
      </c>
      <c r="Q30" s="26">
        <v>5.5999999999999994E-2</v>
      </c>
      <c r="R30" s="26">
        <f t="shared" si="0"/>
        <v>0.17600000000000002</v>
      </c>
      <c r="S30" s="26">
        <f t="shared" si="1"/>
        <v>0.17399999999999999</v>
      </c>
      <c r="T30" s="26">
        <v>0.14799999999999999</v>
      </c>
      <c r="U30" s="26">
        <v>0.151</v>
      </c>
    </row>
    <row r="31" spans="2:21" x14ac:dyDescent="0.25">
      <c r="L31" s="159"/>
      <c r="M31" s="28" t="s">
        <v>286</v>
      </c>
      <c r="N31" s="26">
        <v>0.113</v>
      </c>
      <c r="O31" s="26">
        <v>0.114</v>
      </c>
      <c r="P31" s="26">
        <v>0.10099999999999999</v>
      </c>
      <c r="Q31" s="26">
        <v>9.7000000000000017E-2</v>
      </c>
      <c r="R31" s="26">
        <f t="shared" si="0"/>
        <v>0.214</v>
      </c>
      <c r="S31" s="26">
        <f t="shared" si="1"/>
        <v>0.21100000000000002</v>
      </c>
      <c r="T31" s="26">
        <v>0.14799999999999999</v>
      </c>
      <c r="U31" s="26">
        <v>0.151</v>
      </c>
    </row>
    <row r="32" spans="2:21" x14ac:dyDescent="0.25">
      <c r="L32" s="159"/>
      <c r="M32" s="28" t="s">
        <v>319</v>
      </c>
      <c r="N32" s="26">
        <v>0.11599999999999999</v>
      </c>
      <c r="O32" s="26">
        <v>0.11</v>
      </c>
      <c r="P32" s="26">
        <v>0.128</v>
      </c>
      <c r="Q32" s="26">
        <v>0.13800000000000001</v>
      </c>
      <c r="R32" s="26">
        <f t="shared" si="0"/>
        <v>0.24399999999999999</v>
      </c>
      <c r="S32" s="26">
        <f t="shared" si="1"/>
        <v>0.248</v>
      </c>
      <c r="T32" s="26">
        <v>0.14799999999999999</v>
      </c>
      <c r="U32" s="26">
        <v>0.151</v>
      </c>
    </row>
    <row r="33" s="8" customFormat="1" x14ac:dyDescent="0.25"/>
  </sheetData>
  <mergeCells count="8">
    <mergeCell ref="B2:B3"/>
    <mergeCell ref="C2:J3"/>
    <mergeCell ref="B21:J22"/>
    <mergeCell ref="T4:U4"/>
    <mergeCell ref="R4:S4"/>
    <mergeCell ref="P4:Q4"/>
    <mergeCell ref="N4:O4"/>
    <mergeCell ref="L6:L32"/>
  </mergeCells>
  <hyperlinks>
    <hyperlink ref="A1" location="Obsah!A1" display="Obsah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M99"/>
  <sheetViews>
    <sheetView zoomScale="70" zoomScaleNormal="70" workbookViewId="0">
      <selection activeCell="C2" sqref="C2:J3"/>
    </sheetView>
  </sheetViews>
  <sheetFormatPr defaultRowHeight="13.5" x14ac:dyDescent="0.25"/>
  <cols>
    <col min="1" max="11" width="8.6640625" style="8"/>
    <col min="12" max="14" width="8.6640625" style="18"/>
    <col min="15" max="24" width="9.08203125" style="59" customWidth="1"/>
    <col min="25" max="26" width="8.6640625" style="18"/>
    <col min="27" max="27" width="12.33203125" style="18" customWidth="1"/>
    <col min="28" max="28" width="8.83203125" style="18" bestFit="1" customWidth="1"/>
    <col min="29" max="38" width="11.58203125" style="23" customWidth="1"/>
    <col min="39" max="39" width="8.6640625" style="72"/>
    <col min="40" max="16384" width="8.6640625" style="8"/>
  </cols>
  <sheetData>
    <row r="1" spans="1:38" x14ac:dyDescent="0.25">
      <c r="A1" s="10" t="s">
        <v>86</v>
      </c>
    </row>
    <row r="2" spans="1:38" ht="14" customHeight="1" x14ac:dyDescent="0.25">
      <c r="B2" s="156" t="s">
        <v>80</v>
      </c>
      <c r="C2" s="155" t="s">
        <v>576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78"/>
      <c r="P2" s="78"/>
      <c r="Q2" s="78"/>
    </row>
    <row r="3" spans="1:38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38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7" spans="1:38" x14ac:dyDescent="0.25">
      <c r="AC7" s="80">
        <v>2014</v>
      </c>
      <c r="AD7" s="80">
        <v>2015</v>
      </c>
      <c r="AE7" s="80">
        <v>2016</v>
      </c>
      <c r="AF7" s="80">
        <v>2017</v>
      </c>
      <c r="AG7" s="80">
        <v>2018</v>
      </c>
      <c r="AH7" s="80">
        <v>2019</v>
      </c>
      <c r="AI7" s="80">
        <v>2020</v>
      </c>
      <c r="AJ7" s="80">
        <v>2021</v>
      </c>
      <c r="AK7" s="80">
        <v>2022</v>
      </c>
      <c r="AL7" s="80">
        <v>2023</v>
      </c>
    </row>
    <row r="8" spans="1:38" ht="13.5" customHeight="1" x14ac:dyDescent="0.25">
      <c r="Z8" s="159" t="s">
        <v>131</v>
      </c>
      <c r="AA8" s="154" t="s">
        <v>532</v>
      </c>
      <c r="AB8" s="28" t="s">
        <v>563</v>
      </c>
      <c r="AC8" s="23">
        <v>1932.2157487999878</v>
      </c>
      <c r="AD8" s="23">
        <v>1958.4416596406249</v>
      </c>
      <c r="AE8" s="23">
        <v>2018.2031765999757</v>
      </c>
      <c r="AF8" s="23">
        <v>2074.0459019999998</v>
      </c>
      <c r="AG8" s="23">
        <v>2170.0989679999998</v>
      </c>
      <c r="AH8" s="23">
        <v>2154.0455510000002</v>
      </c>
      <c r="AI8" s="23">
        <v>2279.6674849999999</v>
      </c>
      <c r="AJ8" s="23">
        <v>2573.6282660000002</v>
      </c>
      <c r="AK8" s="23">
        <v>3069.2715109999999</v>
      </c>
      <c r="AL8" s="23">
        <v>3130.4179429999999</v>
      </c>
    </row>
    <row r="9" spans="1:38" x14ac:dyDescent="0.25">
      <c r="O9" s="79">
        <v>2014</v>
      </c>
      <c r="P9" s="79">
        <v>2015</v>
      </c>
      <c r="Q9" s="79">
        <v>2016</v>
      </c>
      <c r="R9" s="79">
        <v>2017</v>
      </c>
      <c r="S9" s="79">
        <v>2018</v>
      </c>
      <c r="T9" s="79">
        <v>2019</v>
      </c>
      <c r="U9" s="79">
        <v>2020</v>
      </c>
      <c r="V9" s="79">
        <v>2021</v>
      </c>
      <c r="W9" s="79">
        <v>2022</v>
      </c>
      <c r="X9" s="79">
        <v>2023</v>
      </c>
      <c r="Z9" s="159"/>
      <c r="AA9" s="154"/>
      <c r="AB9" s="28" t="s">
        <v>402</v>
      </c>
      <c r="AC9" s="23">
        <v>477.75824779998777</v>
      </c>
      <c r="AD9" s="23">
        <v>492.04241664062499</v>
      </c>
      <c r="AE9" s="23">
        <v>496.2196875999756</v>
      </c>
      <c r="AF9" s="23">
        <v>509.63157699999999</v>
      </c>
      <c r="AG9" s="23">
        <v>529.37147400000003</v>
      </c>
      <c r="AH9" s="23">
        <v>524.38549</v>
      </c>
      <c r="AI9" s="23">
        <v>566.96523400000001</v>
      </c>
      <c r="AJ9" s="23">
        <v>679.93022499999995</v>
      </c>
      <c r="AK9" s="23">
        <v>788.10747900000001</v>
      </c>
      <c r="AL9" s="23">
        <v>783.00383699999998</v>
      </c>
    </row>
    <row r="10" spans="1:38" x14ac:dyDescent="0.25">
      <c r="L10" s="159" t="s">
        <v>131</v>
      </c>
      <c r="M10" s="154" t="s">
        <v>400</v>
      </c>
      <c r="N10" s="28" t="s">
        <v>401</v>
      </c>
      <c r="O10" s="59">
        <f>AC12/AC8</f>
        <v>0.20204325026460135</v>
      </c>
      <c r="P10" s="59">
        <f t="shared" ref="P10:X10" si="0">AD12/AD8</f>
        <v>0.17764294549555093</v>
      </c>
      <c r="Q10" s="59">
        <f t="shared" si="0"/>
        <v>0.19534778608077866</v>
      </c>
      <c r="R10" s="59">
        <f t="shared" si="0"/>
        <v>0.20333410152269621</v>
      </c>
      <c r="S10" s="59">
        <f t="shared" si="0"/>
        <v>0.21139160460630202</v>
      </c>
      <c r="T10" s="59">
        <f t="shared" si="0"/>
        <v>0.19863245036826985</v>
      </c>
      <c r="U10" s="59">
        <f t="shared" si="0"/>
        <v>0.21434694235681481</v>
      </c>
      <c r="V10" s="59">
        <f t="shared" si="0"/>
        <v>0.22660846078848593</v>
      </c>
      <c r="W10" s="59">
        <f t="shared" si="0"/>
        <v>0.23261977848527979</v>
      </c>
      <c r="X10" s="59">
        <f t="shared" si="0"/>
        <v>0.19541512160314115</v>
      </c>
      <c r="Z10" s="159"/>
      <c r="AA10" s="154"/>
      <c r="AB10" s="28" t="s">
        <v>403</v>
      </c>
      <c r="AC10" s="23">
        <v>997.36814600000002</v>
      </c>
      <c r="AD10" s="23">
        <v>996.87479599999995</v>
      </c>
      <c r="AE10" s="23">
        <v>1009.628826</v>
      </c>
      <c r="AF10" s="23">
        <v>1030.3579090000001</v>
      </c>
      <c r="AG10" s="23">
        <v>1077.0694559999999</v>
      </c>
      <c r="AH10" s="23">
        <v>1073.5509890000001</v>
      </c>
      <c r="AI10" s="23">
        <v>1140.4882419999999</v>
      </c>
      <c r="AJ10" s="23">
        <v>1266.993616</v>
      </c>
      <c r="AK10" s="23">
        <v>1494.492387</v>
      </c>
      <c r="AL10" s="23">
        <v>1548.6197219999999</v>
      </c>
    </row>
    <row r="11" spans="1:38" x14ac:dyDescent="0.25">
      <c r="L11" s="159"/>
      <c r="M11" s="154"/>
      <c r="N11" s="28" t="s">
        <v>402</v>
      </c>
      <c r="O11" s="59">
        <f>AC13/AC9</f>
        <v>8.1308580812324796E-2</v>
      </c>
      <c r="P11" s="59">
        <f t="shared" ref="P11:X13" si="1">AD13/AD9</f>
        <v>8.8607021519445564E-2</v>
      </c>
      <c r="Q11" s="59">
        <f t="shared" si="1"/>
        <v>0.10717274573932607</v>
      </c>
      <c r="R11" s="59">
        <f t="shared" si="1"/>
        <v>0.10494552224341469</v>
      </c>
      <c r="S11" s="59">
        <f t="shared" si="1"/>
        <v>0.12530834066060761</v>
      </c>
      <c r="T11" s="59">
        <f t="shared" si="1"/>
        <v>9.9926674172468047E-2</v>
      </c>
      <c r="U11" s="59">
        <f t="shared" si="1"/>
        <v>0.13233387957611525</v>
      </c>
      <c r="V11" s="59">
        <f t="shared" si="1"/>
        <v>0.15622657163093465</v>
      </c>
      <c r="W11" s="59">
        <f t="shared" si="1"/>
        <v>0.15395079761703415</v>
      </c>
      <c r="X11" s="59">
        <f t="shared" si="1"/>
        <v>0.11003045825431887</v>
      </c>
      <c r="Z11" s="159"/>
      <c r="AA11" s="154"/>
      <c r="AB11" s="28" t="s">
        <v>404</v>
      </c>
      <c r="AC11" s="23">
        <v>457.08935500000001</v>
      </c>
      <c r="AD11" s="23">
        <v>469.52444700000001</v>
      </c>
      <c r="AE11" s="23">
        <v>512.35466299999996</v>
      </c>
      <c r="AF11" s="23">
        <v>534.05641600000001</v>
      </c>
      <c r="AG11" s="23">
        <v>563.65803800000003</v>
      </c>
      <c r="AH11" s="23">
        <v>556.10907199999997</v>
      </c>
      <c r="AI11" s="23">
        <v>572.21400900000003</v>
      </c>
      <c r="AJ11" s="23">
        <v>626.70442500000001</v>
      </c>
      <c r="AK11" s="23">
        <v>786.67164500000001</v>
      </c>
      <c r="AL11" s="23">
        <v>798.79438400000004</v>
      </c>
    </row>
    <row r="12" spans="1:38" x14ac:dyDescent="0.25">
      <c r="L12" s="159"/>
      <c r="M12" s="154"/>
      <c r="N12" s="28" t="s">
        <v>403</v>
      </c>
      <c r="O12" s="59">
        <f>AC14/AC10</f>
        <v>0.2242910813796935</v>
      </c>
      <c r="P12" s="59">
        <f t="shared" si="1"/>
        <v>0.18799947972603775</v>
      </c>
      <c r="Q12" s="59">
        <f t="shared" si="1"/>
        <v>0.21573852131674381</v>
      </c>
      <c r="R12" s="59">
        <f t="shared" si="1"/>
        <v>0.21190471785857859</v>
      </c>
      <c r="S12" s="59">
        <f t="shared" si="1"/>
        <v>0.22931741553350668</v>
      </c>
      <c r="T12" s="59">
        <f t="shared" si="1"/>
        <v>0.20532600804115136</v>
      </c>
      <c r="U12" s="59">
        <f t="shared" si="1"/>
        <v>0.2292491499443271</v>
      </c>
      <c r="V12" s="59">
        <f t="shared" si="1"/>
        <v>0.25207882026139583</v>
      </c>
      <c r="W12" s="59">
        <f t="shared" si="1"/>
        <v>0.27226562446182606</v>
      </c>
      <c r="X12" s="59">
        <f t="shared" si="1"/>
        <v>0.20789268109295073</v>
      </c>
      <c r="Z12" s="159"/>
      <c r="AA12" s="154" t="s">
        <v>533</v>
      </c>
      <c r="AB12" s="28" t="s">
        <v>563</v>
      </c>
      <c r="AC12" s="23">
        <v>390.3911501</v>
      </c>
      <c r="AD12" s="23">
        <v>347.90334499975586</v>
      </c>
      <c r="AE12" s="23">
        <v>394.25152241000001</v>
      </c>
      <c r="AF12" s="23">
        <v>421.72426000000002</v>
      </c>
      <c r="AG12" s="23">
        <v>458.740703</v>
      </c>
      <c r="AH12" s="23">
        <v>427.86334599999998</v>
      </c>
      <c r="AI12" s="23">
        <v>488.63975499999998</v>
      </c>
      <c r="AJ12" s="23">
        <v>583.20594000000006</v>
      </c>
      <c r="AK12" s="23">
        <v>713.97325899999998</v>
      </c>
      <c r="AL12" s="23">
        <v>611.73100299999999</v>
      </c>
    </row>
    <row r="13" spans="1:38" x14ac:dyDescent="0.25">
      <c r="L13" s="159"/>
      <c r="M13" s="154"/>
      <c r="N13" s="28" t="s">
        <v>404</v>
      </c>
      <c r="O13" s="59">
        <f>AC15/AC11</f>
        <v>0.27969263252695964</v>
      </c>
      <c r="P13" s="59">
        <f t="shared" si="1"/>
        <v>0.24896038906361781</v>
      </c>
      <c r="Q13" s="59">
        <f t="shared" si="1"/>
        <v>0.24056473942933551</v>
      </c>
      <c r="R13" s="59">
        <f t="shared" si="1"/>
        <v>0.28068758563514756</v>
      </c>
      <c r="S13" s="59">
        <f t="shared" si="1"/>
        <v>0.25798489189645868</v>
      </c>
      <c r="T13" s="59">
        <f t="shared" si="1"/>
        <v>0.27878579366171535</v>
      </c>
      <c r="U13" s="59">
        <f t="shared" si="1"/>
        <v>0.26590590864055552</v>
      </c>
      <c r="V13" s="59">
        <f t="shared" si="1"/>
        <v>0.25147503306682412</v>
      </c>
      <c r="W13" s="59">
        <f t="shared" si="1"/>
        <v>0.23611449857201858</v>
      </c>
      <c r="X13" s="59">
        <f t="shared" si="1"/>
        <v>0.25492170460727726</v>
      </c>
      <c r="Z13" s="159"/>
      <c r="AA13" s="154"/>
      <c r="AB13" s="28" t="s">
        <v>402</v>
      </c>
      <c r="AC13" s="23">
        <v>38.845845099999998</v>
      </c>
      <c r="AD13" s="23">
        <v>43.598412999755858</v>
      </c>
      <c r="AE13" s="23">
        <v>53.181226410000001</v>
      </c>
      <c r="AF13" s="23">
        <v>53.483552000000003</v>
      </c>
      <c r="AG13" s="23">
        <v>66.334660999999997</v>
      </c>
      <c r="AH13" s="23">
        <v>52.400098</v>
      </c>
      <c r="AI13" s="23">
        <v>75.028709000000006</v>
      </c>
      <c r="AJ13" s="23">
        <v>106.223168</v>
      </c>
      <c r="AK13" s="23">
        <v>121.329775</v>
      </c>
      <c r="AL13" s="23">
        <v>86.154270999999994</v>
      </c>
    </row>
    <row r="14" spans="1:38" x14ac:dyDescent="0.25">
      <c r="L14" s="159"/>
      <c r="M14" s="154" t="s">
        <v>405</v>
      </c>
      <c r="N14" s="28" t="s">
        <v>401</v>
      </c>
      <c r="O14" s="59">
        <f>AC16/AC8</f>
        <v>3.8639911157109845E-2</v>
      </c>
      <c r="P14" s="59">
        <f t="shared" ref="P14:X14" si="2">AD16/AD8</f>
        <v>1.0554794450169826E-2</v>
      </c>
      <c r="Q14" s="59">
        <f t="shared" si="2"/>
        <v>2.0897062024771224E-2</v>
      </c>
      <c r="R14" s="59">
        <f t="shared" si="2"/>
        <v>5.5517349393745488E-2</v>
      </c>
      <c r="S14" s="59">
        <f t="shared" si="2"/>
        <v>4.6719023645929871E-2</v>
      </c>
      <c r="T14" s="59">
        <f t="shared" si="2"/>
        <v>3.3467729578203334E-2</v>
      </c>
      <c r="U14" s="59">
        <f t="shared" si="2"/>
        <v>2.4796706700407234E-2</v>
      </c>
      <c r="V14" s="59">
        <f t="shared" si="2"/>
        <v>7.2986884112812261E-2</v>
      </c>
      <c r="W14" s="59">
        <f t="shared" si="2"/>
        <v>0.11647791820265588</v>
      </c>
      <c r="X14" s="59">
        <f t="shared" si="2"/>
        <v>4.7862988498082473E-2</v>
      </c>
      <c r="Z14" s="159"/>
      <c r="AA14" s="154"/>
      <c r="AB14" s="28" t="s">
        <v>403</v>
      </c>
      <c r="AC14" s="23">
        <v>223.70078000000004</v>
      </c>
      <c r="AD14" s="23">
        <v>187.41194300000001</v>
      </c>
      <c r="AE14" s="23">
        <v>217.81583000000003</v>
      </c>
      <c r="AF14" s="23">
        <v>218.33770200000001</v>
      </c>
      <c r="AG14" s="23">
        <v>246.99078399999999</v>
      </c>
      <c r="AH14" s="23">
        <v>220.42793900000001</v>
      </c>
      <c r="AI14" s="23">
        <v>261.45596</v>
      </c>
      <c r="AJ14" s="23">
        <v>319.38225599999998</v>
      </c>
      <c r="AK14" s="23">
        <v>406.89890300000002</v>
      </c>
      <c r="AL14" s="23">
        <v>321.94670600000001</v>
      </c>
    </row>
    <row r="15" spans="1:38" x14ac:dyDescent="0.25">
      <c r="L15" s="159"/>
      <c r="M15" s="154"/>
      <c r="N15" s="28" t="s">
        <v>402</v>
      </c>
      <c r="O15" s="59">
        <f>AC17/AC9</f>
        <v>1.0236430019827542E-2</v>
      </c>
      <c r="P15" s="59">
        <f t="shared" ref="P15:X17" si="3">AD17/AD9</f>
        <v>-2.4525362022297568E-3</v>
      </c>
      <c r="Q15" s="59">
        <f t="shared" si="3"/>
        <v>-3.0360953860712438E-2</v>
      </c>
      <c r="R15" s="59">
        <f t="shared" si="3"/>
        <v>2.0174668258438784E-2</v>
      </c>
      <c r="S15" s="59">
        <f t="shared" si="3"/>
        <v>2.6821694589459495E-2</v>
      </c>
      <c r="T15" s="59">
        <f t="shared" si="3"/>
        <v>-1.359679116979381E-3</v>
      </c>
      <c r="U15" s="59">
        <f t="shared" si="3"/>
        <v>-1.1929302882088182E-3</v>
      </c>
      <c r="V15" s="59">
        <f t="shared" si="3"/>
        <v>7.2271027516095501E-2</v>
      </c>
      <c r="W15" s="59">
        <f t="shared" si="3"/>
        <v>9.8844334149504998E-2</v>
      </c>
      <c r="X15" s="59">
        <f t="shared" si="3"/>
        <v>2.5421257290722574E-2</v>
      </c>
      <c r="Z15" s="159"/>
      <c r="AA15" s="154"/>
      <c r="AB15" s="28" t="s">
        <v>404</v>
      </c>
      <c r="AC15" s="23">
        <v>127.844525</v>
      </c>
      <c r="AD15" s="23">
        <v>116.892989</v>
      </c>
      <c r="AE15" s="23">
        <v>123.25446599999999</v>
      </c>
      <c r="AF15" s="23">
        <v>149.903006</v>
      </c>
      <c r="AG15" s="23">
        <v>145.41525799999999</v>
      </c>
      <c r="AH15" s="23">
        <v>155.03530900000001</v>
      </c>
      <c r="AI15" s="23">
        <v>152.15508600000001</v>
      </c>
      <c r="AJ15" s="23">
        <v>157.600516</v>
      </c>
      <c r="AK15" s="23">
        <v>185.74458100000001</v>
      </c>
      <c r="AL15" s="23">
        <v>203.63002599999999</v>
      </c>
    </row>
    <row r="16" spans="1:38" x14ac:dyDescent="0.25">
      <c r="L16" s="159"/>
      <c r="M16" s="154"/>
      <c r="N16" s="28" t="s">
        <v>403</v>
      </c>
      <c r="O16" s="59">
        <f>AC18/AC10</f>
        <v>3.8589669375705134E-2</v>
      </c>
      <c r="P16" s="59">
        <f t="shared" si="3"/>
        <v>-5.283481958952045E-3</v>
      </c>
      <c r="Q16" s="59">
        <f t="shared" si="3"/>
        <v>2.9499586613427387E-2</v>
      </c>
      <c r="R16" s="59">
        <f t="shared" si="3"/>
        <v>4.9036384889825695E-2</v>
      </c>
      <c r="S16" s="59">
        <f t="shared" si="3"/>
        <v>4.2518691570806184E-2</v>
      </c>
      <c r="T16" s="59">
        <f t="shared" si="3"/>
        <v>2.3242082822020484E-2</v>
      </c>
      <c r="U16" s="59">
        <f t="shared" si="3"/>
        <v>2.1196912085306708E-2</v>
      </c>
      <c r="V16" s="59">
        <f t="shared" si="3"/>
        <v>7.654410943772269E-2</v>
      </c>
      <c r="W16" s="59">
        <f t="shared" si="3"/>
        <v>0.12592493520677936</v>
      </c>
      <c r="X16" s="59">
        <f t="shared" si="3"/>
        <v>4.1360308854441932E-2</v>
      </c>
      <c r="Z16" s="159"/>
      <c r="AA16" s="154" t="s">
        <v>534</v>
      </c>
      <c r="AB16" s="28" t="s">
        <v>563</v>
      </c>
      <c r="AC16" s="23">
        <v>74.660644869999999</v>
      </c>
      <c r="AD16" s="23">
        <v>20.670949160156251</v>
      </c>
      <c r="AE16" s="23">
        <v>42.174516960000005</v>
      </c>
      <c r="AF16" s="23">
        <v>115.14553100000001</v>
      </c>
      <c r="AG16" s="23">
        <v>101.384905</v>
      </c>
      <c r="AH16" s="23">
        <v>72.091014000000001</v>
      </c>
      <c r="AI16" s="23">
        <v>56.528246000000003</v>
      </c>
      <c r="AJ16" s="23">
        <v>187.84110799999999</v>
      </c>
      <c r="AK16" s="23">
        <v>357.50235600000002</v>
      </c>
      <c r="AL16" s="23">
        <v>149.83115799999999</v>
      </c>
    </row>
    <row r="17" spans="2:38" x14ac:dyDescent="0.25">
      <c r="L17" s="159"/>
      <c r="M17" s="154"/>
      <c r="N17" s="28" t="s">
        <v>404</v>
      </c>
      <c r="O17" s="59">
        <f>AC19/AC11</f>
        <v>6.8437382445714581E-2</v>
      </c>
      <c r="P17" s="59">
        <f t="shared" si="3"/>
        <v>5.7813115320063405E-2</v>
      </c>
      <c r="Q17" s="59">
        <f t="shared" si="3"/>
        <v>5.3589025303747456E-2</v>
      </c>
      <c r="R17" s="59">
        <f t="shared" si="3"/>
        <v>0.10174740789931826</v>
      </c>
      <c r="S17" s="59">
        <f t="shared" si="3"/>
        <v>7.3432255391699036E-2</v>
      </c>
      <c r="T17" s="59">
        <f t="shared" si="3"/>
        <v>8.6048675357700333E-2</v>
      </c>
      <c r="U17" s="59">
        <f t="shared" si="3"/>
        <v>5.7722751419041186E-2</v>
      </c>
      <c r="V17" s="59">
        <f t="shared" si="3"/>
        <v>6.6571979286726757E-2</v>
      </c>
      <c r="W17" s="59">
        <f t="shared" si="3"/>
        <v>0.11619656127303279</v>
      </c>
      <c r="X17" s="59">
        <f t="shared" si="3"/>
        <v>8.2467813143763904E-2</v>
      </c>
      <c r="Z17" s="159"/>
      <c r="AA17" s="154"/>
      <c r="AB17" s="28" t="s">
        <v>402</v>
      </c>
      <c r="AC17" s="23">
        <v>4.8905388700000003</v>
      </c>
      <c r="AD17" s="23">
        <v>-1.20675183984375</v>
      </c>
      <c r="AE17" s="23">
        <v>-15.065703039999999</v>
      </c>
      <c r="AF17" s="23">
        <v>10.281648000000001</v>
      </c>
      <c r="AG17" s="23">
        <v>14.198639999999999</v>
      </c>
      <c r="AH17" s="23">
        <v>-0.71299599999999996</v>
      </c>
      <c r="AI17" s="23">
        <v>-0.67635000000000001</v>
      </c>
      <c r="AJ17" s="23">
        <v>49.139256000000003</v>
      </c>
      <c r="AK17" s="23">
        <v>77.899958999999996</v>
      </c>
      <c r="AL17" s="23">
        <v>19.904941999999998</v>
      </c>
    </row>
    <row r="18" spans="2:38" x14ac:dyDescent="0.25">
      <c r="Z18" s="159"/>
      <c r="AA18" s="154"/>
      <c r="AB18" s="28" t="s">
        <v>403</v>
      </c>
      <c r="AC18" s="23">
        <v>38.488107000000007</v>
      </c>
      <c r="AD18" s="23">
        <v>-5.2669699999999997</v>
      </c>
      <c r="AE18" s="23">
        <v>29.783633000000009</v>
      </c>
      <c r="AF18" s="23">
        <v>50.525027000000001</v>
      </c>
      <c r="AG18" s="23">
        <v>45.795583999999998</v>
      </c>
      <c r="AH18" s="23">
        <v>24.951561000000002</v>
      </c>
      <c r="AI18" s="23">
        <v>24.174828999999999</v>
      </c>
      <c r="AJ18" s="23">
        <v>96.980897999999996</v>
      </c>
      <c r="AK18" s="23">
        <v>188.19385700000001</v>
      </c>
      <c r="AL18" s="23">
        <v>64.051389999999998</v>
      </c>
    </row>
    <row r="19" spans="2:38" x14ac:dyDescent="0.25">
      <c r="Z19" s="159"/>
      <c r="AA19" s="154"/>
      <c r="AB19" s="28" t="s">
        <v>404</v>
      </c>
      <c r="AC19" s="23">
        <v>31.281998999999999</v>
      </c>
      <c r="AD19" s="23">
        <v>27.144670999999999</v>
      </c>
      <c r="AE19" s="23">
        <v>27.456586999999999</v>
      </c>
      <c r="AF19" s="23">
        <v>54.338856</v>
      </c>
      <c r="AG19" s="23">
        <v>41.390681000000001</v>
      </c>
      <c r="AH19" s="23">
        <v>47.852449</v>
      </c>
      <c r="AI19" s="23">
        <v>33.029767</v>
      </c>
      <c r="AJ19" s="23">
        <v>41.720953999999999</v>
      </c>
      <c r="AK19" s="23">
        <v>91.408540000000002</v>
      </c>
      <c r="AL19" s="23">
        <v>65.874825999999999</v>
      </c>
    </row>
    <row r="23" spans="2:38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</row>
    <row r="26" spans="2:38" x14ac:dyDescent="0.25">
      <c r="AC26" s="80">
        <v>2014</v>
      </c>
      <c r="AD26" s="80">
        <v>2015</v>
      </c>
      <c r="AE26" s="80">
        <v>2016</v>
      </c>
      <c r="AF26" s="80">
        <v>2017</v>
      </c>
      <c r="AG26" s="80">
        <v>2018</v>
      </c>
      <c r="AH26" s="80">
        <v>2019</v>
      </c>
      <c r="AI26" s="80">
        <v>2020</v>
      </c>
      <c r="AJ26" s="80">
        <v>2021</v>
      </c>
      <c r="AK26" s="80">
        <v>2022</v>
      </c>
      <c r="AL26" s="80">
        <v>2023</v>
      </c>
    </row>
    <row r="27" spans="2:38" ht="13.5" customHeight="1" x14ac:dyDescent="0.25">
      <c r="Z27" s="159" t="s">
        <v>132</v>
      </c>
      <c r="AA27" s="154" t="s">
        <v>532</v>
      </c>
      <c r="AB27" s="28" t="s">
        <v>563</v>
      </c>
      <c r="AC27" s="23">
        <v>3240.635546125</v>
      </c>
      <c r="AD27" s="23">
        <v>3180.293009939453</v>
      </c>
      <c r="AE27" s="23">
        <v>3286.348246</v>
      </c>
      <c r="AF27" s="23">
        <v>3444.9630699999998</v>
      </c>
      <c r="AG27" s="23">
        <v>3542.6584200000002</v>
      </c>
      <c r="AH27" s="23">
        <v>3686.2789790000002</v>
      </c>
      <c r="AI27" s="23">
        <v>3725.5682619999998</v>
      </c>
      <c r="AJ27" s="23">
        <v>3836.4727149999999</v>
      </c>
      <c r="AK27" s="23">
        <v>4655.5326450000002</v>
      </c>
      <c r="AL27" s="23">
        <v>5653.3098319999999</v>
      </c>
    </row>
    <row r="28" spans="2:38" x14ac:dyDescent="0.25">
      <c r="O28" s="79">
        <v>2014</v>
      </c>
      <c r="P28" s="79">
        <v>2015</v>
      </c>
      <c r="Q28" s="79">
        <v>2016</v>
      </c>
      <c r="R28" s="79">
        <v>2017</v>
      </c>
      <c r="S28" s="79">
        <v>2018</v>
      </c>
      <c r="T28" s="79">
        <v>2019</v>
      </c>
      <c r="U28" s="79">
        <v>2020</v>
      </c>
      <c r="V28" s="79">
        <v>2021</v>
      </c>
      <c r="W28" s="79">
        <v>2022</v>
      </c>
      <c r="X28" s="79">
        <v>2023</v>
      </c>
      <c r="Z28" s="159"/>
      <c r="AA28" s="154"/>
      <c r="AB28" s="28" t="s">
        <v>402</v>
      </c>
      <c r="AC28" s="23">
        <v>762.06423712499998</v>
      </c>
      <c r="AD28" s="23">
        <v>766.97272493945309</v>
      </c>
      <c r="AE28" s="23">
        <v>827.77937499999996</v>
      </c>
      <c r="AF28" s="23">
        <v>850.63018799999998</v>
      </c>
      <c r="AG28" s="23">
        <v>894.35772099999997</v>
      </c>
      <c r="AH28" s="23">
        <v>973.68316700000003</v>
      </c>
      <c r="AI28" s="23">
        <v>1012.544472</v>
      </c>
      <c r="AJ28" s="23">
        <v>977.16139699999997</v>
      </c>
      <c r="AK28" s="23">
        <v>1132.1069749999999</v>
      </c>
      <c r="AL28" s="23">
        <v>1470.088739</v>
      </c>
    </row>
    <row r="29" spans="2:38" x14ac:dyDescent="0.25">
      <c r="L29" s="159" t="s">
        <v>132</v>
      </c>
      <c r="M29" s="154" t="s">
        <v>400</v>
      </c>
      <c r="N29" s="28" t="s">
        <v>401</v>
      </c>
      <c r="O29" s="59">
        <f t="shared" ref="O29:X32" si="4">AC31/AC27</f>
        <v>0.16445161428203492</v>
      </c>
      <c r="P29" s="59">
        <f t="shared" si="4"/>
        <v>0.17544223716374566</v>
      </c>
      <c r="Q29" s="59">
        <f t="shared" si="4"/>
        <v>0.18884529804635924</v>
      </c>
      <c r="R29" s="59">
        <f t="shared" si="4"/>
        <v>0.18424440004229131</v>
      </c>
      <c r="S29" s="59">
        <f t="shared" si="4"/>
        <v>0.192959312176645</v>
      </c>
      <c r="T29" s="59">
        <f t="shared" si="4"/>
        <v>0.20100323747092066</v>
      </c>
      <c r="U29" s="59">
        <f t="shared" si="4"/>
        <v>0.2183383628470475</v>
      </c>
      <c r="V29" s="59">
        <f t="shared" si="4"/>
        <v>0.21537416329572412</v>
      </c>
      <c r="W29" s="59">
        <f t="shared" si="4"/>
        <v>0.19711207910561218</v>
      </c>
      <c r="X29" s="59">
        <f t="shared" si="4"/>
        <v>0.20667449259306755</v>
      </c>
      <c r="Z29" s="159"/>
      <c r="AA29" s="154"/>
      <c r="AB29" s="28" t="s">
        <v>403</v>
      </c>
      <c r="AC29" s="23">
        <v>1556.8267490000001</v>
      </c>
      <c r="AD29" s="23">
        <v>1509.813909</v>
      </c>
      <c r="AE29" s="23">
        <v>1572.587495</v>
      </c>
      <c r="AF29" s="23">
        <v>1672.1098420000001</v>
      </c>
      <c r="AG29" s="23">
        <v>1772.670699</v>
      </c>
      <c r="AH29" s="23">
        <v>1812.833412</v>
      </c>
      <c r="AI29" s="23">
        <v>1787.486846</v>
      </c>
      <c r="AJ29" s="23">
        <v>1868.6697819999999</v>
      </c>
      <c r="AK29" s="23">
        <v>2296.5688380000001</v>
      </c>
      <c r="AL29" s="23">
        <v>2856.2148529999999</v>
      </c>
    </row>
    <row r="30" spans="2:38" x14ac:dyDescent="0.25">
      <c r="L30" s="159"/>
      <c r="M30" s="154"/>
      <c r="N30" s="28" t="s">
        <v>402</v>
      </c>
      <c r="O30" s="59">
        <f t="shared" si="4"/>
        <v>0.21620702144689954</v>
      </c>
      <c r="P30" s="59">
        <f t="shared" si="4"/>
        <v>0.23418439490684514</v>
      </c>
      <c r="Q30" s="59">
        <f t="shared" si="4"/>
        <v>0.22691133129525001</v>
      </c>
      <c r="R30" s="59">
        <f t="shared" si="4"/>
        <v>0.24245421442766857</v>
      </c>
      <c r="S30" s="59">
        <f t="shared" si="4"/>
        <v>0.25085553323019838</v>
      </c>
      <c r="T30" s="59">
        <f t="shared" si="4"/>
        <v>0.2533756917664779</v>
      </c>
      <c r="U30" s="59">
        <f t="shared" si="4"/>
        <v>0.2671836482062192</v>
      </c>
      <c r="V30" s="59">
        <f t="shared" si="4"/>
        <v>0.27251173840630138</v>
      </c>
      <c r="W30" s="59">
        <f t="shared" si="4"/>
        <v>0.25301840137501141</v>
      </c>
      <c r="X30" s="59">
        <f t="shared" si="4"/>
        <v>0.25713107853416456</v>
      </c>
      <c r="Z30" s="159"/>
      <c r="AA30" s="154"/>
      <c r="AB30" s="28" t="s">
        <v>404</v>
      </c>
      <c r="AC30" s="23">
        <v>921.74455999999998</v>
      </c>
      <c r="AD30" s="23">
        <v>903.50637600000005</v>
      </c>
      <c r="AE30" s="23">
        <v>885.98137599999995</v>
      </c>
      <c r="AF30" s="23">
        <v>922.22303999999997</v>
      </c>
      <c r="AG30" s="23">
        <v>875.63</v>
      </c>
      <c r="AH30" s="23">
        <v>899.76239999999996</v>
      </c>
      <c r="AI30" s="23">
        <v>925.53694399999995</v>
      </c>
      <c r="AJ30" s="23">
        <v>990.64153599999997</v>
      </c>
      <c r="AK30" s="23">
        <v>1226.8568319999999</v>
      </c>
      <c r="AL30" s="23">
        <v>1327.0062399999999</v>
      </c>
    </row>
    <row r="31" spans="2:38" x14ac:dyDescent="0.25">
      <c r="L31" s="159"/>
      <c r="M31" s="154"/>
      <c r="N31" s="28" t="s">
        <v>403</v>
      </c>
      <c r="O31" s="59">
        <f t="shared" si="4"/>
        <v>0.14258015231468765</v>
      </c>
      <c r="P31" s="59">
        <f t="shared" si="4"/>
        <v>0.1526663535327121</v>
      </c>
      <c r="Q31" s="59">
        <f t="shared" si="4"/>
        <v>0.16775734821673627</v>
      </c>
      <c r="R31" s="59">
        <f t="shared" si="4"/>
        <v>0.15593746322796898</v>
      </c>
      <c r="S31" s="59">
        <f t="shared" si="4"/>
        <v>0.16833879195292098</v>
      </c>
      <c r="T31" s="59">
        <f t="shared" si="4"/>
        <v>0.17774937171116087</v>
      </c>
      <c r="U31" s="59">
        <f t="shared" si="4"/>
        <v>0.19798990957161985</v>
      </c>
      <c r="V31" s="59">
        <f t="shared" si="4"/>
        <v>0.20010001424639079</v>
      </c>
      <c r="W31" s="59">
        <f t="shared" si="4"/>
        <v>0.17294354709867399</v>
      </c>
      <c r="X31" s="59">
        <f t="shared" si="4"/>
        <v>0.18306084902920294</v>
      </c>
      <c r="Z31" s="159"/>
      <c r="AA31" s="154" t="s">
        <v>533</v>
      </c>
      <c r="AB31" s="28" t="s">
        <v>563</v>
      </c>
      <c r="AC31" s="23">
        <v>532.92774686000007</v>
      </c>
      <c r="AD31" s="23">
        <v>557.95772050000005</v>
      </c>
      <c r="AE31" s="23">
        <v>620.61141399999997</v>
      </c>
      <c r="AF31" s="23">
        <v>634.71515399999998</v>
      </c>
      <c r="AG31" s="23">
        <v>683.588932</v>
      </c>
      <c r="AH31" s="23">
        <v>740.95400900000004</v>
      </c>
      <c r="AI31" s="23">
        <v>813.43447500000002</v>
      </c>
      <c r="AJ31" s="23">
        <v>826.27710100000002</v>
      </c>
      <c r="AK31" s="23">
        <v>917.66171899999995</v>
      </c>
      <c r="AL31" s="23">
        <v>1168.394941</v>
      </c>
    </row>
    <row r="32" spans="2:38" x14ac:dyDescent="0.25">
      <c r="L32" s="159"/>
      <c r="M32" s="154"/>
      <c r="N32" s="28" t="s">
        <v>404</v>
      </c>
      <c r="O32" s="59">
        <f t="shared" si="4"/>
        <v>0.15860306569099794</v>
      </c>
      <c r="P32" s="59">
        <f t="shared" si="4"/>
        <v>0.1636368009427307</v>
      </c>
      <c r="Q32" s="59">
        <f t="shared" si="4"/>
        <v>0.19071031353146639</v>
      </c>
      <c r="R32" s="59">
        <f t="shared" si="4"/>
        <v>0.18187759980492357</v>
      </c>
      <c r="S32" s="59">
        <f t="shared" si="4"/>
        <v>0.18366787912702856</v>
      </c>
      <c r="T32" s="59">
        <f t="shared" si="4"/>
        <v>0.19117976367983372</v>
      </c>
      <c r="U32" s="59">
        <f t="shared" si="4"/>
        <v>0.20420015778430126</v>
      </c>
      <c r="V32" s="59">
        <f t="shared" si="4"/>
        <v>0.18782606345308744</v>
      </c>
      <c r="W32" s="59">
        <f t="shared" si="4"/>
        <v>0.19076476969074743</v>
      </c>
      <c r="X32" s="59">
        <f t="shared" si="4"/>
        <v>0.20160291182956308</v>
      </c>
      <c r="Z32" s="159"/>
      <c r="AA32" s="154"/>
      <c r="AB32" s="28" t="s">
        <v>402</v>
      </c>
      <c r="AC32" s="23">
        <v>164.76363886000001</v>
      </c>
      <c r="AD32" s="23">
        <v>179.6130435</v>
      </c>
      <c r="AE32" s="23">
        <v>187.83251999999999</v>
      </c>
      <c r="AF32" s="23">
        <v>206.23887400000001</v>
      </c>
      <c r="AG32" s="23">
        <v>224.35458299999999</v>
      </c>
      <c r="AH32" s="23">
        <v>246.70764600000001</v>
      </c>
      <c r="AI32" s="23">
        <v>270.535326</v>
      </c>
      <c r="AJ32" s="23">
        <v>266.28795100000002</v>
      </c>
      <c r="AK32" s="23">
        <v>286.44389699999999</v>
      </c>
      <c r="AL32" s="23">
        <v>378.00550299999998</v>
      </c>
    </row>
    <row r="33" spans="2:39" x14ac:dyDescent="0.25">
      <c r="L33" s="159"/>
      <c r="M33" s="154" t="s">
        <v>405</v>
      </c>
      <c r="N33" s="28" t="s">
        <v>401</v>
      </c>
      <c r="O33" s="59">
        <f t="shared" ref="O33:X36" si="5">AC35/AC27</f>
        <v>2.2777752601110545E-2</v>
      </c>
      <c r="P33" s="59">
        <f t="shared" si="5"/>
        <v>1.5743958281059449E-2</v>
      </c>
      <c r="Q33" s="59">
        <f t="shared" si="5"/>
        <v>2.3761502785058158E-2</v>
      </c>
      <c r="R33" s="59">
        <f t="shared" si="5"/>
        <v>1.4786628757677802E-2</v>
      </c>
      <c r="S33" s="59">
        <f t="shared" si="5"/>
        <v>2.002555103802528E-2</v>
      </c>
      <c r="T33" s="59">
        <f t="shared" si="5"/>
        <v>1.9056336321852756E-2</v>
      </c>
      <c r="U33" s="59">
        <f t="shared" si="5"/>
        <v>2.9241594929605937E-2</v>
      </c>
      <c r="V33" s="59">
        <f t="shared" si="5"/>
        <v>2.5764888829660295E-2</v>
      </c>
      <c r="W33" s="59">
        <f t="shared" si="5"/>
        <v>3.097084350914266E-2</v>
      </c>
      <c r="X33" s="59">
        <f t="shared" si="5"/>
        <v>4.7168739892973897E-2</v>
      </c>
      <c r="Z33" s="159"/>
      <c r="AA33" s="154"/>
      <c r="AB33" s="28" t="s">
        <v>403</v>
      </c>
      <c r="AC33" s="23">
        <v>221.97259500000001</v>
      </c>
      <c r="AD33" s="23">
        <v>230.497784</v>
      </c>
      <c r="AE33" s="23">
        <v>263.813108</v>
      </c>
      <c r="AF33" s="23">
        <v>260.74456700000002</v>
      </c>
      <c r="AG33" s="23">
        <v>298.409244</v>
      </c>
      <c r="AH33" s="23">
        <v>322.23</v>
      </c>
      <c r="AI33" s="23">
        <v>353.904359</v>
      </c>
      <c r="AJ33" s="23">
        <v>373.92084999999997</v>
      </c>
      <c r="AK33" s="23">
        <v>397.176761</v>
      </c>
      <c r="AL33" s="23">
        <v>522.86111600000004</v>
      </c>
    </row>
    <row r="34" spans="2:39" x14ac:dyDescent="0.25">
      <c r="L34" s="159"/>
      <c r="M34" s="154"/>
      <c r="N34" s="28" t="s">
        <v>402</v>
      </c>
      <c r="O34" s="59">
        <f t="shared" si="5"/>
        <v>2.1118081594688767E-2</v>
      </c>
      <c r="P34" s="59">
        <f t="shared" si="5"/>
        <v>9.6074794588022481E-4</v>
      </c>
      <c r="Q34" s="59">
        <f t="shared" si="5"/>
        <v>5.0114464376452969E-3</v>
      </c>
      <c r="R34" s="59">
        <f t="shared" si="5"/>
        <v>1.1279115337486706E-2</v>
      </c>
      <c r="S34" s="59">
        <f t="shared" si="5"/>
        <v>1.4104623579360815E-2</v>
      </c>
      <c r="T34" s="59">
        <f t="shared" si="5"/>
        <v>2.1084625569993035E-2</v>
      </c>
      <c r="U34" s="59">
        <f t="shared" si="5"/>
        <v>2.8502514011058667E-2</v>
      </c>
      <c r="V34" s="59">
        <f t="shared" si="5"/>
        <v>2.6617870988204829E-2</v>
      </c>
      <c r="W34" s="59">
        <f t="shared" si="5"/>
        <v>2.3634418470039019E-2</v>
      </c>
      <c r="X34" s="59">
        <f t="shared" si="5"/>
        <v>4.5158622904055853E-2</v>
      </c>
      <c r="Z34" s="159"/>
      <c r="AA34" s="154"/>
      <c r="AB34" s="28" t="s">
        <v>404</v>
      </c>
      <c r="AC34" s="23">
        <v>146.19151299999999</v>
      </c>
      <c r="AD34" s="23">
        <v>147.84689299999999</v>
      </c>
      <c r="AE34" s="23">
        <v>168.96578600000001</v>
      </c>
      <c r="AF34" s="23">
        <v>167.73171300000001</v>
      </c>
      <c r="AG34" s="23">
        <v>160.82510500000001</v>
      </c>
      <c r="AH34" s="23">
        <v>172.01636300000001</v>
      </c>
      <c r="AI34" s="23">
        <v>188.99478999999999</v>
      </c>
      <c r="AJ34" s="23">
        <v>186.06829999999999</v>
      </c>
      <c r="AK34" s="23">
        <v>234.04106100000001</v>
      </c>
      <c r="AL34" s="23">
        <v>267.528322</v>
      </c>
    </row>
    <row r="35" spans="2:39" x14ac:dyDescent="0.25">
      <c r="L35" s="159"/>
      <c r="M35" s="154"/>
      <c r="N35" s="28" t="s">
        <v>403</v>
      </c>
      <c r="O35" s="59">
        <f t="shared" si="5"/>
        <v>1.705625305902295E-2</v>
      </c>
      <c r="P35" s="59">
        <f t="shared" si="5"/>
        <v>1.5586105585413575E-2</v>
      </c>
      <c r="Q35" s="59">
        <f t="shared" si="5"/>
        <v>2.723794964425811E-2</v>
      </c>
      <c r="R35" s="59">
        <f t="shared" si="5"/>
        <v>7.5371639371045575E-3</v>
      </c>
      <c r="S35" s="59">
        <f t="shared" si="5"/>
        <v>2.2028324280436478E-2</v>
      </c>
      <c r="T35" s="59">
        <f t="shared" si="5"/>
        <v>1.7771776373239088E-2</v>
      </c>
      <c r="U35" s="59">
        <f t="shared" si="5"/>
        <v>2.6747839351652494E-2</v>
      </c>
      <c r="V35" s="59">
        <f t="shared" si="5"/>
        <v>3.316900749241098E-2</v>
      </c>
      <c r="W35" s="59">
        <f t="shared" si="5"/>
        <v>2.2970171904770919E-2</v>
      </c>
      <c r="X35" s="59">
        <f t="shared" si="5"/>
        <v>4.123286939576741E-2</v>
      </c>
      <c r="Z35" s="159"/>
      <c r="AA35" s="154" t="s">
        <v>534</v>
      </c>
      <c r="AB35" s="28" t="s">
        <v>563</v>
      </c>
      <c r="AC35" s="23">
        <v>73.814394740000012</v>
      </c>
      <c r="AD35" s="23">
        <v>50.070400470031736</v>
      </c>
      <c r="AE35" s="23">
        <v>78.088572999999997</v>
      </c>
      <c r="AF35" s="23">
        <v>50.939390000000003</v>
      </c>
      <c r="AG35" s="23">
        <v>70.943686999999997</v>
      </c>
      <c r="AH35" s="23">
        <v>70.246972</v>
      </c>
      <c r="AI35" s="23">
        <v>108.941558</v>
      </c>
      <c r="AJ35" s="23">
        <v>98.846293000000003</v>
      </c>
      <c r="AK35" s="23">
        <v>144.18577300000001</v>
      </c>
      <c r="AL35" s="23">
        <v>266.65950099999998</v>
      </c>
    </row>
    <row r="36" spans="2:39" x14ac:dyDescent="0.25">
      <c r="L36" s="159"/>
      <c r="M36" s="154"/>
      <c r="N36" s="28" t="s">
        <v>404</v>
      </c>
      <c r="O36" s="59">
        <f t="shared" si="5"/>
        <v>3.3813520960731244E-2</v>
      </c>
      <c r="P36" s="59">
        <f t="shared" si="5"/>
        <v>2.8556980543101337E-2</v>
      </c>
      <c r="Q36" s="59">
        <f t="shared" si="5"/>
        <v>3.5109250422889253E-2</v>
      </c>
      <c r="R36" s="59">
        <f t="shared" si="5"/>
        <v>3.1166070194906432E-2</v>
      </c>
      <c r="S36" s="59">
        <f t="shared" si="5"/>
        <v>2.2018595753914322E-2</v>
      </c>
      <c r="T36" s="59">
        <f t="shared" si="5"/>
        <v>1.9449531342941202E-2</v>
      </c>
      <c r="U36" s="59">
        <f t="shared" si="5"/>
        <v>3.4866338085365503E-2</v>
      </c>
      <c r="V36" s="59">
        <f t="shared" si="5"/>
        <v>1.0956955271457545E-2</v>
      </c>
      <c r="W36" s="59">
        <f t="shared" si="5"/>
        <v>5.271723669221088E-2</v>
      </c>
      <c r="X36" s="59">
        <f t="shared" si="5"/>
        <v>6.2171813148369226E-2</v>
      </c>
      <c r="Z36" s="159"/>
      <c r="AA36" s="154"/>
      <c r="AB36" s="28" t="s">
        <v>402</v>
      </c>
      <c r="AC36" s="23">
        <v>16.09333474</v>
      </c>
      <c r="AD36" s="23">
        <v>0.73686747003173825</v>
      </c>
      <c r="AE36" s="23">
        <v>4.1483720000000002</v>
      </c>
      <c r="AF36" s="23">
        <v>9.5943559999999994</v>
      </c>
      <c r="AG36" s="23">
        <v>12.614579000000001</v>
      </c>
      <c r="AH36" s="23">
        <v>20.529744999999998</v>
      </c>
      <c r="AI36" s="23">
        <v>28.860063</v>
      </c>
      <c r="AJ36" s="23">
        <v>26.009955999999999</v>
      </c>
      <c r="AK36" s="23">
        <v>26.756689999999999</v>
      </c>
      <c r="AL36" s="23">
        <v>66.387182999999993</v>
      </c>
    </row>
    <row r="37" spans="2:39" x14ac:dyDescent="0.25">
      <c r="Z37" s="159"/>
      <c r="AA37" s="154"/>
      <c r="AB37" s="28" t="s">
        <v>403</v>
      </c>
      <c r="AC37" s="23">
        <v>26.553631000000006</v>
      </c>
      <c r="AD37" s="23">
        <v>23.532119000000002</v>
      </c>
      <c r="AE37" s="23">
        <v>42.834059000000003</v>
      </c>
      <c r="AF37" s="23">
        <v>12.602966</v>
      </c>
      <c r="AG37" s="23">
        <v>39.048965000000003</v>
      </c>
      <c r="AH37" s="23">
        <v>32.217269999999999</v>
      </c>
      <c r="AI37" s="23">
        <v>47.811411</v>
      </c>
      <c r="AJ37" s="23">
        <v>61.981921999999997</v>
      </c>
      <c r="AK37" s="23">
        <v>52.752580999999999</v>
      </c>
      <c r="AL37" s="23">
        <v>117.76993400000001</v>
      </c>
    </row>
    <row r="38" spans="2:39" x14ac:dyDescent="0.25">
      <c r="Z38" s="159"/>
      <c r="AA38" s="154"/>
      <c r="AB38" s="28" t="s">
        <v>404</v>
      </c>
      <c r="AC38" s="23">
        <v>31.167428999999998</v>
      </c>
      <c r="AD38" s="23">
        <v>25.801414000000001</v>
      </c>
      <c r="AE38" s="23">
        <v>31.106141999999998</v>
      </c>
      <c r="AF38" s="23">
        <v>28.742068</v>
      </c>
      <c r="AG38" s="23">
        <v>19.280142999999999</v>
      </c>
      <c r="AH38" s="23">
        <v>17.499956999999998</v>
      </c>
      <c r="AI38" s="23">
        <v>32.270083999999997</v>
      </c>
      <c r="AJ38" s="23">
        <v>10.854414999999999</v>
      </c>
      <c r="AK38" s="23">
        <v>64.676501999999999</v>
      </c>
      <c r="AL38" s="23">
        <v>82.502384000000006</v>
      </c>
    </row>
    <row r="39" spans="2:39" x14ac:dyDescent="0.25">
      <c r="AM39" s="18"/>
    </row>
    <row r="40" spans="2:39" x14ac:dyDescent="0.25">
      <c r="AM40" s="18"/>
    </row>
    <row r="41" spans="2:39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  <c r="AM41" s="18"/>
    </row>
    <row r="42" spans="2:39" x14ac:dyDescent="0.25">
      <c r="AM42" s="18"/>
    </row>
    <row r="43" spans="2:39" x14ac:dyDescent="0.25">
      <c r="AM43" s="18"/>
    </row>
    <row r="44" spans="2:39" x14ac:dyDescent="0.25">
      <c r="AC44" s="80">
        <v>2014</v>
      </c>
      <c r="AD44" s="80">
        <v>2015</v>
      </c>
      <c r="AE44" s="80">
        <v>2016</v>
      </c>
      <c r="AF44" s="80">
        <v>2017</v>
      </c>
      <c r="AG44" s="80">
        <v>2018</v>
      </c>
      <c r="AH44" s="80">
        <v>2019</v>
      </c>
      <c r="AI44" s="80">
        <v>2020</v>
      </c>
      <c r="AJ44" s="80">
        <v>2021</v>
      </c>
      <c r="AK44" s="80">
        <v>2022</v>
      </c>
      <c r="AL44" s="80">
        <v>2023</v>
      </c>
      <c r="AM44" s="18"/>
    </row>
    <row r="45" spans="2:39" ht="13.5" customHeight="1" x14ac:dyDescent="0.25">
      <c r="Z45" s="159" t="s">
        <v>134</v>
      </c>
      <c r="AA45" s="154" t="s">
        <v>532</v>
      </c>
      <c r="AB45" s="28" t="s">
        <v>563</v>
      </c>
      <c r="AC45" s="23">
        <v>744.35419811000065</v>
      </c>
      <c r="AD45" s="23">
        <v>765.42063677001954</v>
      </c>
      <c r="AE45" s="23">
        <v>762.79614802001959</v>
      </c>
      <c r="AF45" s="23">
        <v>710.28284599999995</v>
      </c>
      <c r="AG45" s="23">
        <v>766.88316199999997</v>
      </c>
      <c r="AH45" s="23">
        <v>798.13164200000006</v>
      </c>
      <c r="AI45" s="23">
        <v>752.035032</v>
      </c>
      <c r="AJ45" s="23">
        <v>757.29909999999995</v>
      </c>
      <c r="AK45" s="23">
        <v>885.70158600000002</v>
      </c>
      <c r="AL45" s="23">
        <v>1018.584571</v>
      </c>
      <c r="AM45" s="18"/>
    </row>
    <row r="46" spans="2:39" x14ac:dyDescent="0.25">
      <c r="O46" s="79">
        <v>2014</v>
      </c>
      <c r="P46" s="79">
        <v>2015</v>
      </c>
      <c r="Q46" s="79">
        <v>2016</v>
      </c>
      <c r="R46" s="79">
        <v>2017</v>
      </c>
      <c r="S46" s="79">
        <v>2018</v>
      </c>
      <c r="T46" s="79">
        <v>2019</v>
      </c>
      <c r="U46" s="79">
        <v>2020</v>
      </c>
      <c r="V46" s="79">
        <v>2021</v>
      </c>
      <c r="W46" s="79">
        <v>2022</v>
      </c>
      <c r="X46" s="79">
        <v>2023</v>
      </c>
      <c r="Z46" s="159"/>
      <c r="AA46" s="154"/>
      <c r="AB46" s="28" t="s">
        <v>402</v>
      </c>
      <c r="AC46" s="23">
        <v>183.14202711000061</v>
      </c>
      <c r="AD46" s="23">
        <v>180.13322477001952</v>
      </c>
      <c r="AE46" s="23">
        <v>182.31089102001954</v>
      </c>
      <c r="AF46" s="23">
        <v>200.57420999999999</v>
      </c>
      <c r="AG46" s="23">
        <v>210.14958999999999</v>
      </c>
      <c r="AH46" s="23">
        <v>226.67003399999999</v>
      </c>
      <c r="AI46" s="23">
        <v>205.097499</v>
      </c>
      <c r="AJ46" s="23">
        <v>202.628578</v>
      </c>
      <c r="AK46" s="23">
        <v>214.00573</v>
      </c>
      <c r="AL46" s="23">
        <v>229.29558299999999</v>
      </c>
      <c r="AM46" s="18"/>
    </row>
    <row r="47" spans="2:39" x14ac:dyDescent="0.25">
      <c r="L47" s="159" t="s">
        <v>134</v>
      </c>
      <c r="M47" s="154" t="s">
        <v>400</v>
      </c>
      <c r="N47" s="28" t="s">
        <v>401</v>
      </c>
      <c r="O47" s="59">
        <f t="shared" ref="O47:X50" si="6">AC49/AC45</f>
        <v>0.23992001986883219</v>
      </c>
      <c r="P47" s="59">
        <f t="shared" si="6"/>
        <v>0.23978756409614085</v>
      </c>
      <c r="Q47" s="59">
        <f t="shared" si="6"/>
        <v>0.24319046639329833</v>
      </c>
      <c r="R47" s="59">
        <f t="shared" si="6"/>
        <v>0.25222586890406196</v>
      </c>
      <c r="S47" s="59">
        <f t="shared" si="6"/>
        <v>0.25899250869195639</v>
      </c>
      <c r="T47" s="59">
        <f t="shared" si="6"/>
        <v>0.25407286759343889</v>
      </c>
      <c r="U47" s="59">
        <f t="shared" si="6"/>
        <v>0.25198787282026508</v>
      </c>
      <c r="V47" s="59">
        <f t="shared" si="6"/>
        <v>0.24134650892890272</v>
      </c>
      <c r="W47" s="59">
        <f t="shared" si="6"/>
        <v>0.21065717500024891</v>
      </c>
      <c r="X47" s="59">
        <f t="shared" si="6"/>
        <v>0.21742977392890431</v>
      </c>
      <c r="Z47" s="159"/>
      <c r="AA47" s="154"/>
      <c r="AB47" s="28" t="s">
        <v>403</v>
      </c>
      <c r="AC47" s="23">
        <v>353.56544300000002</v>
      </c>
      <c r="AD47" s="23">
        <v>366.33703600000001</v>
      </c>
      <c r="AE47" s="23">
        <v>348.61063300000001</v>
      </c>
      <c r="AF47" s="23">
        <v>292.73209200000002</v>
      </c>
      <c r="AG47" s="23">
        <v>306.05554799999999</v>
      </c>
      <c r="AH47" s="23">
        <v>317.32092</v>
      </c>
      <c r="AI47" s="23">
        <v>306.694997</v>
      </c>
      <c r="AJ47" s="23">
        <v>325.47176999999999</v>
      </c>
      <c r="AK47" s="23">
        <v>410.51503200000002</v>
      </c>
      <c r="AL47" s="23">
        <v>497.46671600000002</v>
      </c>
      <c r="AM47" s="18"/>
    </row>
    <row r="48" spans="2:39" x14ac:dyDescent="0.25">
      <c r="L48" s="159"/>
      <c r="M48" s="154"/>
      <c r="N48" s="28" t="s">
        <v>402</v>
      </c>
      <c r="O48" s="59">
        <f t="shared" si="6"/>
        <v>0.21274268181272327</v>
      </c>
      <c r="P48" s="59">
        <f t="shared" si="6"/>
        <v>0.23247548614901456</v>
      </c>
      <c r="Q48" s="59">
        <f t="shared" si="6"/>
        <v>0.23343594429214171</v>
      </c>
      <c r="R48" s="59">
        <f t="shared" si="6"/>
        <v>0.24123236980467228</v>
      </c>
      <c r="S48" s="59">
        <f t="shared" si="6"/>
        <v>0.26640217094879892</v>
      </c>
      <c r="T48" s="59">
        <f t="shared" si="6"/>
        <v>0.26692793455000763</v>
      </c>
      <c r="U48" s="59">
        <f t="shared" si="6"/>
        <v>0.27089237689826728</v>
      </c>
      <c r="V48" s="59">
        <f t="shared" si="6"/>
        <v>0.2650927304044941</v>
      </c>
      <c r="W48" s="59">
        <f t="shared" si="6"/>
        <v>0.24911994646124663</v>
      </c>
      <c r="X48" s="59">
        <f t="shared" si="6"/>
        <v>0.26099432539003597</v>
      </c>
      <c r="Z48" s="159"/>
      <c r="AA48" s="154"/>
      <c r="AB48" s="28" t="s">
        <v>404</v>
      </c>
      <c r="AC48" s="23">
        <v>207.646728</v>
      </c>
      <c r="AD48" s="23">
        <v>218.95037600000001</v>
      </c>
      <c r="AE48" s="23">
        <v>231.87462400000001</v>
      </c>
      <c r="AF48" s="23">
        <v>216.97654399999999</v>
      </c>
      <c r="AG48" s="23">
        <v>250.67802399999999</v>
      </c>
      <c r="AH48" s="23">
        <v>254.14068800000001</v>
      </c>
      <c r="AI48" s="23">
        <v>240.242536</v>
      </c>
      <c r="AJ48" s="23">
        <v>229.19875200000001</v>
      </c>
      <c r="AK48" s="23">
        <v>261.18082399999997</v>
      </c>
      <c r="AL48" s="23">
        <v>291.822272</v>
      </c>
      <c r="AM48" s="18"/>
    </row>
    <row r="49" spans="2:39" x14ac:dyDescent="0.25">
      <c r="L49" s="159"/>
      <c r="M49" s="154"/>
      <c r="N49" s="28" t="s">
        <v>403</v>
      </c>
      <c r="O49" s="59">
        <f t="shared" si="6"/>
        <v>0.20781721306400411</v>
      </c>
      <c r="P49" s="59">
        <f t="shared" si="6"/>
        <v>0.20477893204333289</v>
      </c>
      <c r="Q49" s="59">
        <f t="shared" si="6"/>
        <v>0.20729876589851462</v>
      </c>
      <c r="R49" s="59">
        <f t="shared" si="6"/>
        <v>0.22002721519169818</v>
      </c>
      <c r="S49" s="59">
        <f t="shared" si="6"/>
        <v>0.19690567739683648</v>
      </c>
      <c r="T49" s="59">
        <f t="shared" si="6"/>
        <v>0.19315521649187203</v>
      </c>
      <c r="U49" s="59">
        <f t="shared" si="6"/>
        <v>0.20982209892390255</v>
      </c>
      <c r="V49" s="59">
        <f t="shared" si="6"/>
        <v>0.1938469993879961</v>
      </c>
      <c r="W49" s="59">
        <f t="shared" si="6"/>
        <v>0.15724307995620485</v>
      </c>
      <c r="X49" s="59">
        <f t="shared" si="6"/>
        <v>0.19002162950736989</v>
      </c>
      <c r="Z49" s="159"/>
      <c r="AA49" s="154" t="s">
        <v>533</v>
      </c>
      <c r="AB49" s="28" t="s">
        <v>563</v>
      </c>
      <c r="AC49" s="23">
        <v>178.585474</v>
      </c>
      <c r="AD49" s="23">
        <v>183.53835000000001</v>
      </c>
      <c r="AE49" s="23">
        <v>185.504751</v>
      </c>
      <c r="AF49" s="23">
        <v>179.15170800000001</v>
      </c>
      <c r="AG49" s="23">
        <v>198.61699400000001</v>
      </c>
      <c r="AH49" s="23">
        <v>202.78359499999999</v>
      </c>
      <c r="AI49" s="23">
        <v>189.50370799999999</v>
      </c>
      <c r="AJ49" s="23">
        <v>182.77149399999999</v>
      </c>
      <c r="AK49" s="23">
        <v>186.57939400000001</v>
      </c>
      <c r="AL49" s="23">
        <v>221.47061299999999</v>
      </c>
      <c r="AM49" s="18"/>
    </row>
    <row r="50" spans="2:39" x14ac:dyDescent="0.25">
      <c r="L50" s="159"/>
      <c r="M50" s="154"/>
      <c r="N50" s="28" t="s">
        <v>404</v>
      </c>
      <c r="O50" s="59">
        <f t="shared" si="6"/>
        <v>0.31855239731974005</v>
      </c>
      <c r="P50" s="59">
        <f t="shared" si="6"/>
        <v>0.30437802947641429</v>
      </c>
      <c r="Q50" s="59">
        <f t="shared" si="6"/>
        <v>0.30482111746734303</v>
      </c>
      <c r="R50" s="59">
        <f t="shared" si="6"/>
        <v>0.30582885954714073</v>
      </c>
      <c r="S50" s="59">
        <f t="shared" si="6"/>
        <v>0.32858329855033486</v>
      </c>
      <c r="T50" s="59">
        <f t="shared" si="6"/>
        <v>0.31866931909777468</v>
      </c>
      <c r="U50" s="59">
        <f t="shared" si="6"/>
        <v>0.28967797359581654</v>
      </c>
      <c r="V50" s="59">
        <f t="shared" si="6"/>
        <v>0.28780438123851565</v>
      </c>
      <c r="W50" s="59">
        <f t="shared" si="6"/>
        <v>0.2630960763030597</v>
      </c>
      <c r="X50" s="59">
        <f t="shared" si="6"/>
        <v>0.22992189917567363</v>
      </c>
      <c r="Z50" s="159"/>
      <c r="AA50" s="154"/>
      <c r="AB50" s="28" t="s">
        <v>402</v>
      </c>
      <c r="AC50" s="23">
        <v>38.962125999999998</v>
      </c>
      <c r="AD50" s="23">
        <v>41.876559</v>
      </c>
      <c r="AE50" s="23">
        <v>42.557915000000001</v>
      </c>
      <c r="AF50" s="23">
        <v>48.384991999999997</v>
      </c>
      <c r="AG50" s="23">
        <v>55.984307000000001</v>
      </c>
      <c r="AH50" s="23">
        <v>60.504564000000002</v>
      </c>
      <c r="AI50" s="23">
        <v>55.559348999999997</v>
      </c>
      <c r="AJ50" s="23">
        <v>53.715363000000004</v>
      </c>
      <c r="AK50" s="23">
        <v>53.313096000000002</v>
      </c>
      <c r="AL50" s="23">
        <v>59.844845999999997</v>
      </c>
      <c r="AM50" s="18"/>
    </row>
    <row r="51" spans="2:39" x14ac:dyDescent="0.25">
      <c r="L51" s="159"/>
      <c r="M51" s="154" t="s">
        <v>405</v>
      </c>
      <c r="N51" s="28" t="s">
        <v>401</v>
      </c>
      <c r="O51" s="59">
        <f t="shared" ref="O51:X54" si="7">AC53/AC45</f>
        <v>6.2831746766192714E-2</v>
      </c>
      <c r="P51" s="59">
        <f t="shared" si="7"/>
        <v>6.2012477061280616E-2</v>
      </c>
      <c r="Q51" s="59">
        <f t="shared" si="7"/>
        <v>6.9703328140829274E-2</v>
      </c>
      <c r="R51" s="59">
        <f t="shared" si="7"/>
        <v>6.1264047477784654E-2</v>
      </c>
      <c r="S51" s="59">
        <f t="shared" si="7"/>
        <v>7.6002505841952492E-2</v>
      </c>
      <c r="T51" s="59">
        <f t="shared" si="7"/>
        <v>8.0465469128712969E-2</v>
      </c>
      <c r="U51" s="59">
        <f t="shared" si="7"/>
        <v>5.9231932163500596E-2</v>
      </c>
      <c r="V51" s="59">
        <f t="shared" si="7"/>
        <v>5.9631965758311346E-2</v>
      </c>
      <c r="W51" s="59">
        <f t="shared" si="7"/>
        <v>4.8762842567609446E-2</v>
      </c>
      <c r="X51" s="59">
        <f t="shared" si="7"/>
        <v>5.4373578372217457E-2</v>
      </c>
      <c r="Z51" s="159"/>
      <c r="AA51" s="154"/>
      <c r="AB51" s="28" t="s">
        <v>403</v>
      </c>
      <c r="AC51" s="23">
        <v>73.476984999999999</v>
      </c>
      <c r="AD51" s="23">
        <v>75.018107000000001</v>
      </c>
      <c r="AE51" s="23">
        <v>72.266553999999999</v>
      </c>
      <c r="AF51" s="23">
        <v>64.409026999999995</v>
      </c>
      <c r="AG51" s="23">
        <v>60.264074999999998</v>
      </c>
      <c r="AH51" s="23">
        <v>61.292191000000003</v>
      </c>
      <c r="AI51" s="23">
        <v>64.351388</v>
      </c>
      <c r="AJ51" s="23">
        <v>63.091726000000001</v>
      </c>
      <c r="AK51" s="23">
        <v>64.550647999999995</v>
      </c>
      <c r="AL51" s="23">
        <v>94.529436000000004</v>
      </c>
    </row>
    <row r="52" spans="2:39" x14ac:dyDescent="0.25">
      <c r="L52" s="159"/>
      <c r="M52" s="154"/>
      <c r="N52" s="28" t="s">
        <v>402</v>
      </c>
      <c r="O52" s="59">
        <f t="shared" si="7"/>
        <v>-2.1472261621512129E-2</v>
      </c>
      <c r="P52" s="59">
        <f t="shared" si="7"/>
        <v>-1.7687727092745891E-2</v>
      </c>
      <c r="Q52" s="59">
        <f t="shared" si="7"/>
        <v>-7.6562117720478159E-3</v>
      </c>
      <c r="R52" s="59">
        <f t="shared" si="7"/>
        <v>-2.2139556227094199E-2</v>
      </c>
      <c r="S52" s="59">
        <f t="shared" si="7"/>
        <v>-1.0907078143716577E-2</v>
      </c>
      <c r="T52" s="59">
        <f t="shared" si="7"/>
        <v>3.6078611079221881E-3</v>
      </c>
      <c r="U52" s="59">
        <f t="shared" si="7"/>
        <v>-4.6063165304614465E-3</v>
      </c>
      <c r="V52" s="59">
        <f t="shared" si="7"/>
        <v>-1.1441702956628358E-2</v>
      </c>
      <c r="W52" s="59">
        <f t="shared" si="7"/>
        <v>-1.2321763534088551E-2</v>
      </c>
      <c r="X52" s="59">
        <f t="shared" si="7"/>
        <v>-1.5983290877434827E-2</v>
      </c>
      <c r="Z52" s="159"/>
      <c r="AA52" s="154"/>
      <c r="AB52" s="28" t="s">
        <v>404</v>
      </c>
      <c r="AC52" s="23">
        <v>66.146362999999994</v>
      </c>
      <c r="AD52" s="23">
        <v>66.643683999999993</v>
      </c>
      <c r="AE52" s="23">
        <v>70.680282000000005</v>
      </c>
      <c r="AF52" s="23">
        <v>66.357688999999993</v>
      </c>
      <c r="AG52" s="23">
        <v>82.368611999999999</v>
      </c>
      <c r="AH52" s="23">
        <v>80.986840000000001</v>
      </c>
      <c r="AI52" s="23">
        <v>69.592971000000006</v>
      </c>
      <c r="AJ52" s="23">
        <v>65.964404999999999</v>
      </c>
      <c r="AK52" s="23">
        <v>68.715649999999997</v>
      </c>
      <c r="AL52" s="23">
        <v>67.096331000000006</v>
      </c>
    </row>
    <row r="53" spans="2:39" x14ac:dyDescent="0.25">
      <c r="L53" s="159"/>
      <c r="M53" s="154"/>
      <c r="N53" s="28" t="s">
        <v>403</v>
      </c>
      <c r="O53" s="59">
        <f t="shared" si="7"/>
        <v>7.7783812147048534E-2</v>
      </c>
      <c r="P53" s="59">
        <f t="shared" si="7"/>
        <v>6.8654633652711003E-2</v>
      </c>
      <c r="Q53" s="59">
        <f t="shared" si="7"/>
        <v>9.0727450645488483E-2</v>
      </c>
      <c r="R53" s="59">
        <f t="shared" si="7"/>
        <v>8.5341640642529887E-2</v>
      </c>
      <c r="S53" s="59">
        <f t="shared" si="7"/>
        <v>7.6053468568392041E-2</v>
      </c>
      <c r="T53" s="59">
        <f t="shared" si="7"/>
        <v>7.2993532856264254E-2</v>
      </c>
      <c r="U53" s="59">
        <f t="shared" si="7"/>
        <v>7.7931137559443142E-2</v>
      </c>
      <c r="V53" s="59">
        <f t="shared" si="7"/>
        <v>6.935092097234731E-2</v>
      </c>
      <c r="W53" s="59">
        <f t="shared" si="7"/>
        <v>5.107990783635908E-2</v>
      </c>
      <c r="X53" s="59">
        <f t="shared" si="7"/>
        <v>8.56100451150585E-2</v>
      </c>
      <c r="Z53" s="159"/>
      <c r="AA53" s="154" t="s">
        <v>534</v>
      </c>
      <c r="AB53" s="28" t="s">
        <v>563</v>
      </c>
      <c r="AC53" s="23">
        <v>46.769074480000008</v>
      </c>
      <c r="AD53" s="23">
        <v>47.465629679931638</v>
      </c>
      <c r="AE53" s="23">
        <v>53.169430210000002</v>
      </c>
      <c r="AF53" s="23">
        <v>43.514802000000003</v>
      </c>
      <c r="AG53" s="23">
        <v>58.285041999999997</v>
      </c>
      <c r="AH53" s="23">
        <v>64.222037</v>
      </c>
      <c r="AI53" s="23">
        <v>44.544488000000001</v>
      </c>
      <c r="AJ53" s="23">
        <v>45.159233999999998</v>
      </c>
      <c r="AK53" s="23">
        <v>43.189326999999999</v>
      </c>
      <c r="AL53" s="23">
        <v>55.384087999999998</v>
      </c>
    </row>
    <row r="54" spans="2:39" x14ac:dyDescent="0.25">
      <c r="L54" s="159"/>
      <c r="M54" s="154"/>
      <c r="N54" s="28" t="s">
        <v>404</v>
      </c>
      <c r="O54" s="59">
        <f t="shared" si="7"/>
        <v>0.11172764542670761</v>
      </c>
      <c r="P54" s="59">
        <f t="shared" si="7"/>
        <v>0.11646950540062101</v>
      </c>
      <c r="Q54" s="59">
        <f t="shared" si="7"/>
        <v>9.8918487087228654E-2</v>
      </c>
      <c r="R54" s="59">
        <f t="shared" si="7"/>
        <v>0.10587867507005735</v>
      </c>
      <c r="S54" s="59">
        <f t="shared" si="7"/>
        <v>0.14879873953370559</v>
      </c>
      <c r="T54" s="59">
        <f t="shared" si="7"/>
        <v>0.1583448455919817</v>
      </c>
      <c r="U54" s="59">
        <f t="shared" si="7"/>
        <v>8.9859782365933741E-2</v>
      </c>
      <c r="V54" s="59">
        <f t="shared" si="7"/>
        <v>0.1086650026785486</v>
      </c>
      <c r="W54" s="59">
        <f t="shared" si="7"/>
        <v>9.5172320154713982E-2</v>
      </c>
      <c r="X54" s="59">
        <f t="shared" si="7"/>
        <v>5.6407065462090566E-2</v>
      </c>
      <c r="Z54" s="159"/>
      <c r="AA54" s="154"/>
      <c r="AB54" s="28" t="s">
        <v>402</v>
      </c>
      <c r="AC54" s="23">
        <v>-3.9324735199999998</v>
      </c>
      <c r="AD54" s="23">
        <v>-3.1861473200683594</v>
      </c>
      <c r="AE54" s="23">
        <v>-1.3958107900000001</v>
      </c>
      <c r="AF54" s="23">
        <v>-4.4406239999999997</v>
      </c>
      <c r="AG54" s="23">
        <v>-2.2921179999999999</v>
      </c>
      <c r="AH54" s="23">
        <v>0.81779400000000002</v>
      </c>
      <c r="AI54" s="23">
        <v>-0.94474400000000003</v>
      </c>
      <c r="AJ54" s="23">
        <v>-2.318416</v>
      </c>
      <c r="AK54" s="23">
        <v>-2.6369280000000002</v>
      </c>
      <c r="AL54" s="23">
        <v>-3.664898</v>
      </c>
    </row>
    <row r="55" spans="2:39" x14ac:dyDescent="0.25">
      <c r="Z55" s="159"/>
      <c r="AA55" s="154"/>
      <c r="AB55" s="28" t="s">
        <v>403</v>
      </c>
      <c r="AC55" s="23">
        <v>27.501667999999999</v>
      </c>
      <c r="AD55" s="23">
        <v>25.150735000000001</v>
      </c>
      <c r="AE55" s="23">
        <v>31.628554000000001</v>
      </c>
      <c r="AF55" s="23">
        <v>24.982237000000001</v>
      </c>
      <c r="AG55" s="23">
        <v>23.276586000000002</v>
      </c>
      <c r="AH55" s="23">
        <v>23.162375000000001</v>
      </c>
      <c r="AI55" s="23">
        <v>23.90109</v>
      </c>
      <c r="AJ55" s="23">
        <v>22.571767000000001</v>
      </c>
      <c r="AK55" s="23">
        <v>20.969069999999999</v>
      </c>
      <c r="AL55" s="23">
        <v>42.588147999999997</v>
      </c>
    </row>
    <row r="56" spans="2:39" x14ac:dyDescent="0.25">
      <c r="Z56" s="159"/>
      <c r="AA56" s="154"/>
      <c r="AB56" s="28" t="s">
        <v>404</v>
      </c>
      <c r="AC56" s="23">
        <v>23.19988</v>
      </c>
      <c r="AD56" s="23">
        <v>25.501042000000002</v>
      </c>
      <c r="AE56" s="23">
        <v>22.936686999999999</v>
      </c>
      <c r="AF56" s="23">
        <v>22.973189000000001</v>
      </c>
      <c r="AG56" s="23">
        <v>37.300573999999997</v>
      </c>
      <c r="AH56" s="23">
        <v>40.241867999999997</v>
      </c>
      <c r="AI56" s="23">
        <v>21.588142000000001</v>
      </c>
      <c r="AJ56" s="23">
        <v>24.905882999999999</v>
      </c>
      <c r="AK56" s="23">
        <v>24.857185000000001</v>
      </c>
      <c r="AL56" s="23">
        <v>16.460837999999999</v>
      </c>
    </row>
    <row r="59" spans="2:39" x14ac:dyDescent="0.25">
      <c r="B59" s="164" t="s">
        <v>436</v>
      </c>
      <c r="C59" s="164"/>
      <c r="D59" s="164"/>
      <c r="E59" s="164"/>
      <c r="F59" s="164"/>
      <c r="G59" s="164"/>
      <c r="H59" s="164"/>
      <c r="I59" s="164"/>
      <c r="J59" s="164"/>
    </row>
    <row r="62" spans="2:39" x14ac:dyDescent="0.25">
      <c r="AC62" s="80">
        <v>2014</v>
      </c>
      <c r="AD62" s="80">
        <v>2015</v>
      </c>
      <c r="AE62" s="80">
        <v>2016</v>
      </c>
      <c r="AF62" s="80">
        <v>2017</v>
      </c>
      <c r="AG62" s="80">
        <v>2018</v>
      </c>
      <c r="AH62" s="80">
        <v>2019</v>
      </c>
      <c r="AI62" s="80">
        <v>2020</v>
      </c>
      <c r="AJ62" s="80">
        <v>2021</v>
      </c>
      <c r="AK62" s="80">
        <v>2022</v>
      </c>
      <c r="AL62" s="80">
        <v>2023</v>
      </c>
    </row>
    <row r="63" spans="2:39" ht="13.5" customHeight="1" x14ac:dyDescent="0.25">
      <c r="Z63" s="159" t="s">
        <v>135</v>
      </c>
      <c r="AA63" s="154" t="s">
        <v>532</v>
      </c>
      <c r="AB63" s="28" t="s">
        <v>563</v>
      </c>
      <c r="AC63" s="23">
        <v>5256.3751869999996</v>
      </c>
      <c r="AD63" s="23">
        <v>5260.604232875</v>
      </c>
      <c r="AE63" s="23">
        <v>5380.6467919999996</v>
      </c>
      <c r="AF63" s="23">
        <v>5619.8098061250003</v>
      </c>
      <c r="AG63" s="23">
        <v>5841.8980739999997</v>
      </c>
      <c r="AH63" s="23">
        <v>5973.4720479999996</v>
      </c>
      <c r="AI63" s="23">
        <v>5989.9404160000004</v>
      </c>
      <c r="AJ63" s="23">
        <v>6253.1264540000002</v>
      </c>
      <c r="AK63" s="23">
        <v>7339.5262400000001</v>
      </c>
      <c r="AL63" s="23">
        <v>7980.8562659999998</v>
      </c>
    </row>
    <row r="64" spans="2:39" x14ac:dyDescent="0.25">
      <c r="O64" s="79">
        <v>2014</v>
      </c>
      <c r="P64" s="79">
        <v>2015</v>
      </c>
      <c r="Q64" s="79">
        <v>2016</v>
      </c>
      <c r="R64" s="79">
        <v>2017</v>
      </c>
      <c r="S64" s="79">
        <v>2018</v>
      </c>
      <c r="T64" s="79">
        <v>2019</v>
      </c>
      <c r="U64" s="79">
        <v>2020</v>
      </c>
      <c r="V64" s="79">
        <v>2021</v>
      </c>
      <c r="W64" s="79">
        <v>2022</v>
      </c>
      <c r="X64" s="79">
        <v>2023</v>
      </c>
      <c r="Z64" s="159"/>
      <c r="AA64" s="154"/>
      <c r="AB64" s="28" t="s">
        <v>402</v>
      </c>
      <c r="AC64" s="23">
        <v>1673.094327</v>
      </c>
      <c r="AD64" s="23">
        <v>1510.498596875</v>
      </c>
      <c r="AE64" s="23">
        <v>1419.37282</v>
      </c>
      <c r="AF64" s="23">
        <v>1447.743235125</v>
      </c>
      <c r="AG64" s="23">
        <v>1426.201818</v>
      </c>
      <c r="AH64" s="23">
        <v>1401.1559999999999</v>
      </c>
      <c r="AI64" s="23">
        <v>1326.0919899999999</v>
      </c>
      <c r="AJ64" s="23">
        <v>1415.2814940000001</v>
      </c>
      <c r="AK64" s="23">
        <v>1706.7581540000001</v>
      </c>
      <c r="AL64" s="23">
        <v>1923.673906</v>
      </c>
    </row>
    <row r="65" spans="2:38" x14ac:dyDescent="0.25">
      <c r="L65" s="159" t="s">
        <v>135</v>
      </c>
      <c r="M65" s="154" t="s">
        <v>400</v>
      </c>
      <c r="N65" s="28" t="s">
        <v>401</v>
      </c>
      <c r="O65" s="59">
        <f t="shared" ref="O65:X68" si="8">AC67/AC63</f>
        <v>6.5677830961117817E-2</v>
      </c>
      <c r="P65" s="59">
        <f t="shared" si="8"/>
        <v>6.7906879678811205E-2</v>
      </c>
      <c r="Q65" s="59">
        <f t="shared" si="8"/>
        <v>7.0526065484210657E-2</v>
      </c>
      <c r="R65" s="59">
        <f t="shared" si="8"/>
        <v>7.3934743682455173E-2</v>
      </c>
      <c r="S65" s="59">
        <f t="shared" si="8"/>
        <v>7.3684069551946785E-2</v>
      </c>
      <c r="T65" s="59">
        <f t="shared" si="8"/>
        <v>7.9240745281210709E-2</v>
      </c>
      <c r="U65" s="59">
        <f t="shared" si="8"/>
        <v>8.3732880323863307E-2</v>
      </c>
      <c r="V65" s="59">
        <f t="shared" si="8"/>
        <v>8.5991037596246891E-2</v>
      </c>
      <c r="W65" s="59">
        <f t="shared" si="8"/>
        <v>7.7979656626992327E-2</v>
      </c>
      <c r="X65" s="59">
        <f t="shared" si="8"/>
        <v>8.0315302598634716E-2</v>
      </c>
      <c r="Z65" s="159"/>
      <c r="AA65" s="154"/>
      <c r="AB65" s="28" t="s">
        <v>403</v>
      </c>
      <c r="AC65" s="23">
        <v>2253.4278020000002</v>
      </c>
      <c r="AD65" s="23">
        <v>2397.6076039999998</v>
      </c>
      <c r="AE65" s="23">
        <v>2566.5580679999998</v>
      </c>
      <c r="AF65" s="23">
        <v>2775.3200149999998</v>
      </c>
      <c r="AG65" s="23">
        <v>2898.6317279999998</v>
      </c>
      <c r="AH65" s="23">
        <v>3033.1305280000001</v>
      </c>
      <c r="AI65" s="23">
        <v>3131.3458500000002</v>
      </c>
      <c r="AJ65" s="23">
        <v>3185.7430639999998</v>
      </c>
      <c r="AK65" s="23">
        <v>3506.597334</v>
      </c>
      <c r="AL65" s="23">
        <v>4026.6891919999998</v>
      </c>
    </row>
    <row r="66" spans="2:38" x14ac:dyDescent="0.25">
      <c r="L66" s="159"/>
      <c r="M66" s="154"/>
      <c r="N66" s="28" t="s">
        <v>402</v>
      </c>
      <c r="O66" s="59">
        <f t="shared" si="8"/>
        <v>5.7821238431585452E-2</v>
      </c>
      <c r="P66" s="59">
        <f t="shared" si="8"/>
        <v>5.9331364401859106E-2</v>
      </c>
      <c r="Q66" s="59">
        <f t="shared" si="8"/>
        <v>7.2158821527947808E-2</v>
      </c>
      <c r="R66" s="59">
        <f t="shared" si="8"/>
        <v>7.3165170446024816E-2</v>
      </c>
      <c r="S66" s="59">
        <f t="shared" si="8"/>
        <v>7.5373638319117614E-2</v>
      </c>
      <c r="T66" s="59">
        <f t="shared" si="8"/>
        <v>8.1579265263825015E-2</v>
      </c>
      <c r="U66" s="59">
        <f t="shared" si="8"/>
        <v>8.4677356357457531E-2</v>
      </c>
      <c r="V66" s="59">
        <f t="shared" si="8"/>
        <v>8.7204998809939926E-2</v>
      </c>
      <c r="W66" s="59">
        <f t="shared" si="8"/>
        <v>8.5194567642299948E-2</v>
      </c>
      <c r="X66" s="59">
        <f t="shared" si="8"/>
        <v>8.8241417877817807E-2</v>
      </c>
      <c r="Z66" s="159"/>
      <c r="AA66" s="154"/>
      <c r="AB66" s="28" t="s">
        <v>404</v>
      </c>
      <c r="AC66" s="23">
        <v>1329.8530579999999</v>
      </c>
      <c r="AD66" s="23">
        <v>1352.498032</v>
      </c>
      <c r="AE66" s="23">
        <v>1394.7159039999999</v>
      </c>
      <c r="AF66" s="23">
        <v>1396.7465560000001</v>
      </c>
      <c r="AG66" s="23">
        <v>1517.0645280000001</v>
      </c>
      <c r="AH66" s="23">
        <v>1539.18552</v>
      </c>
      <c r="AI66" s="23">
        <v>1532.5025760000001</v>
      </c>
      <c r="AJ66" s="23">
        <v>1652.1018959999999</v>
      </c>
      <c r="AK66" s="23">
        <v>2126.170752</v>
      </c>
      <c r="AL66" s="23">
        <v>2030.493168</v>
      </c>
    </row>
    <row r="67" spans="2:38" x14ac:dyDescent="0.25">
      <c r="L67" s="159"/>
      <c r="M67" s="154"/>
      <c r="N67" s="28" t="s">
        <v>403</v>
      </c>
      <c r="O67" s="59">
        <f t="shared" si="8"/>
        <v>7.6425178941677052E-2</v>
      </c>
      <c r="P67" s="59">
        <f t="shared" si="8"/>
        <v>7.6226241815005522E-2</v>
      </c>
      <c r="Q67" s="59">
        <f t="shared" si="8"/>
        <v>7.5878225950974279E-2</v>
      </c>
      <c r="R67" s="59">
        <f t="shared" si="8"/>
        <v>7.8713795100850747E-2</v>
      </c>
      <c r="S67" s="59">
        <f t="shared" si="8"/>
        <v>8.0970615457225142E-2</v>
      </c>
      <c r="T67" s="59">
        <f t="shared" si="8"/>
        <v>8.5253872397805353E-2</v>
      </c>
      <c r="U67" s="59">
        <f t="shared" si="8"/>
        <v>8.884372832850769E-2</v>
      </c>
      <c r="V67" s="59">
        <f t="shared" si="8"/>
        <v>9.3811052867758843E-2</v>
      </c>
      <c r="W67" s="59">
        <f t="shared" si="8"/>
        <v>8.2189010185336545E-2</v>
      </c>
      <c r="X67" s="59">
        <f t="shared" si="8"/>
        <v>8.1510338481570091E-2</v>
      </c>
      <c r="Z67" s="159"/>
      <c r="AA67" s="154" t="s">
        <v>533</v>
      </c>
      <c r="AB67" s="28" t="s">
        <v>563</v>
      </c>
      <c r="AC67" s="23">
        <v>345.22732100000002</v>
      </c>
      <c r="AD67" s="23">
        <v>357.23121867968752</v>
      </c>
      <c r="AE67" s="23">
        <v>379.47584799999998</v>
      </c>
      <c r="AF67" s="23">
        <v>415.49919756000003</v>
      </c>
      <c r="AG67" s="23">
        <v>430.45482399999997</v>
      </c>
      <c r="AH67" s="23">
        <v>473.342377</v>
      </c>
      <c r="AI67" s="23">
        <v>501.55496399999998</v>
      </c>
      <c r="AJ67" s="23">
        <v>537.71283200000005</v>
      </c>
      <c r="AK67" s="23">
        <v>572.33373600000004</v>
      </c>
      <c r="AL67" s="23">
        <v>640.98488599999996</v>
      </c>
    </row>
    <row r="68" spans="2:38" x14ac:dyDescent="0.25">
      <c r="L68" s="159"/>
      <c r="M68" s="154"/>
      <c r="N68" s="28" t="s">
        <v>404</v>
      </c>
      <c r="O68" s="59">
        <f t="shared" si="8"/>
        <v>5.7350931774899902E-2</v>
      </c>
      <c r="P68" s="59">
        <f t="shared" si="8"/>
        <v>6.2736253208832762E-2</v>
      </c>
      <c r="Q68" s="59">
        <f t="shared" si="8"/>
        <v>5.9015391424116145E-2</v>
      </c>
      <c r="R68" s="59">
        <f t="shared" si="8"/>
        <v>6.5236492338986665E-2</v>
      </c>
      <c r="S68" s="59">
        <f t="shared" si="8"/>
        <v>5.8173404869169804E-2</v>
      </c>
      <c r="T68" s="59">
        <f t="shared" si="8"/>
        <v>6.5262423336726813E-2</v>
      </c>
      <c r="U68" s="59">
        <f t="shared" si="8"/>
        <v>7.247267426452926E-2</v>
      </c>
      <c r="V68" s="59">
        <f t="shared" si="8"/>
        <v>6.9871779869926376E-2</v>
      </c>
      <c r="W68" s="59">
        <f t="shared" si="8"/>
        <v>6.5245676467663119E-2</v>
      </c>
      <c r="X68" s="59">
        <f t="shared" si="8"/>
        <v>7.0436274425327197E-2</v>
      </c>
      <c r="Z68" s="159"/>
      <c r="AA68" s="154"/>
      <c r="AB68" s="28" t="s">
        <v>402</v>
      </c>
      <c r="AC68" s="23">
        <v>96.740386000000001</v>
      </c>
      <c r="AD68" s="23">
        <v>89.619942679687497</v>
      </c>
      <c r="AE68" s="23">
        <v>102.42027</v>
      </c>
      <c r="AF68" s="23">
        <v>105.92438056</v>
      </c>
      <c r="AG68" s="23">
        <v>107.49802</v>
      </c>
      <c r="AH68" s="23">
        <v>114.305277</v>
      </c>
      <c r="AI68" s="23">
        <v>112.289964</v>
      </c>
      <c r="AJ68" s="23">
        <v>123.41962100000001</v>
      </c>
      <c r="AK68" s="23">
        <v>145.40652299999999</v>
      </c>
      <c r="AL68" s="23">
        <v>169.747713</v>
      </c>
    </row>
    <row r="69" spans="2:38" x14ac:dyDescent="0.25">
      <c r="L69" s="159"/>
      <c r="M69" s="154" t="s">
        <v>405</v>
      </c>
      <c r="N69" s="28" t="s">
        <v>401</v>
      </c>
      <c r="O69" s="59">
        <f t="shared" ref="O69:X72" si="9">AC71/AC63</f>
        <v>1.4869471112584036E-2</v>
      </c>
      <c r="P69" s="59">
        <f t="shared" si="9"/>
        <v>1.4335921692901802E-2</v>
      </c>
      <c r="Q69" s="59">
        <f t="shared" si="9"/>
        <v>1.7078087551969535E-2</v>
      </c>
      <c r="R69" s="59">
        <f t="shared" si="9"/>
        <v>1.7931670867253998E-2</v>
      </c>
      <c r="S69" s="59">
        <f t="shared" si="9"/>
        <v>1.4742988307741572E-2</v>
      </c>
      <c r="T69" s="59">
        <f t="shared" si="9"/>
        <v>1.7888523314640279E-2</v>
      </c>
      <c r="U69" s="59">
        <f t="shared" si="9"/>
        <v>2.2570160737972855E-2</v>
      </c>
      <c r="V69" s="59">
        <f t="shared" si="9"/>
        <v>1.8026822075202509E-2</v>
      </c>
      <c r="W69" s="59">
        <f t="shared" si="9"/>
        <v>2.4539083737917119E-2</v>
      </c>
      <c r="X69" s="59">
        <f t="shared" si="9"/>
        <v>2.3265564597501801E-2</v>
      </c>
      <c r="Z69" s="159"/>
      <c r="AA69" s="154"/>
      <c r="AB69" s="28" t="s">
        <v>403</v>
      </c>
      <c r="AC69" s="23">
        <v>172.21862300000001</v>
      </c>
      <c r="AD69" s="23">
        <v>182.760617</v>
      </c>
      <c r="AE69" s="23">
        <v>194.74587299999999</v>
      </c>
      <c r="AF69" s="23">
        <v>218.45597100000001</v>
      </c>
      <c r="AG69" s="23">
        <v>234.70399499999999</v>
      </c>
      <c r="AH69" s="23">
        <v>258.58612299999999</v>
      </c>
      <c r="AI69" s="23">
        <v>278.20044000000001</v>
      </c>
      <c r="AJ69" s="23">
        <v>298.857911</v>
      </c>
      <c r="AK69" s="23">
        <v>288.20376399999998</v>
      </c>
      <c r="AL69" s="23">
        <v>328.21679899999998</v>
      </c>
    </row>
    <row r="70" spans="2:38" x14ac:dyDescent="0.25">
      <c r="L70" s="159"/>
      <c r="M70" s="154"/>
      <c r="N70" s="28" t="s">
        <v>402</v>
      </c>
      <c r="O70" s="59">
        <f t="shared" si="9"/>
        <v>-2.0769779347892079E-4</v>
      </c>
      <c r="P70" s="59">
        <f t="shared" si="9"/>
        <v>5.6851322852002565E-3</v>
      </c>
      <c r="Q70" s="59">
        <f t="shared" si="9"/>
        <v>1.2351979517263124E-2</v>
      </c>
      <c r="R70" s="59">
        <f t="shared" si="9"/>
        <v>1.3366217372329304E-2</v>
      </c>
      <c r="S70" s="59">
        <f t="shared" si="9"/>
        <v>4.2106993023058956E-3</v>
      </c>
      <c r="T70" s="59">
        <f t="shared" si="9"/>
        <v>1.0299480571756465E-2</v>
      </c>
      <c r="U70" s="59">
        <f t="shared" si="9"/>
        <v>1.5483627195425561E-2</v>
      </c>
      <c r="V70" s="59">
        <f t="shared" si="9"/>
        <v>4.6691418124343819E-4</v>
      </c>
      <c r="W70" s="59">
        <f t="shared" si="9"/>
        <v>2.7978286723333856E-2</v>
      </c>
      <c r="X70" s="59">
        <f t="shared" si="9"/>
        <v>2.9172187045302677E-2</v>
      </c>
      <c r="Z70" s="159"/>
      <c r="AA70" s="154"/>
      <c r="AB70" s="28" t="s">
        <v>404</v>
      </c>
      <c r="AC70" s="23">
        <v>76.268311999999995</v>
      </c>
      <c r="AD70" s="23">
        <v>84.850658999999993</v>
      </c>
      <c r="AE70" s="23">
        <v>82.309704999999994</v>
      </c>
      <c r="AF70" s="23">
        <v>91.118846000000005</v>
      </c>
      <c r="AG70" s="23">
        <v>88.252808999999999</v>
      </c>
      <c r="AH70" s="23">
        <v>100.45097699999999</v>
      </c>
      <c r="AI70" s="23">
        <v>111.06456</v>
      </c>
      <c r="AJ70" s="23">
        <v>115.4353</v>
      </c>
      <c r="AK70" s="23">
        <v>138.72344899999999</v>
      </c>
      <c r="AL70" s="23">
        <v>143.020374</v>
      </c>
    </row>
    <row r="71" spans="2:38" x14ac:dyDescent="0.25">
      <c r="L71" s="159"/>
      <c r="M71" s="154"/>
      <c r="N71" s="28" t="s">
        <v>403</v>
      </c>
      <c r="O71" s="59">
        <f t="shared" si="9"/>
        <v>1.7429859507875192E-2</v>
      </c>
      <c r="P71" s="59">
        <f t="shared" si="9"/>
        <v>1.7677322981997017E-2</v>
      </c>
      <c r="Q71" s="59">
        <f t="shared" si="9"/>
        <v>2.1012378279064131E-2</v>
      </c>
      <c r="R71" s="59">
        <f t="shared" si="9"/>
        <v>2.1642928266057997E-2</v>
      </c>
      <c r="S71" s="59">
        <f t="shared" si="9"/>
        <v>2.2704348180653047E-2</v>
      </c>
      <c r="T71" s="59">
        <f t="shared" si="9"/>
        <v>2.383568406720411E-2</v>
      </c>
      <c r="U71" s="59">
        <f t="shared" si="9"/>
        <v>2.8428937672279157E-2</v>
      </c>
      <c r="V71" s="59">
        <f t="shared" si="9"/>
        <v>2.7751696299384929E-2</v>
      </c>
      <c r="W71" s="59">
        <f t="shared" si="9"/>
        <v>2.6176374489880336E-2</v>
      </c>
      <c r="X71" s="59">
        <f t="shared" si="9"/>
        <v>2.6636857449314655E-2</v>
      </c>
      <c r="Z71" s="159"/>
      <c r="AA71" s="154" t="s">
        <v>534</v>
      </c>
      <c r="AB71" s="28" t="s">
        <v>563</v>
      </c>
      <c r="AC71" s="23">
        <v>78.159519000000003</v>
      </c>
      <c r="AD71" s="23">
        <v>75.415610339843752</v>
      </c>
      <c r="AE71" s="23">
        <v>91.891157000000007</v>
      </c>
      <c r="AF71" s="23">
        <v>100.77257978</v>
      </c>
      <c r="AG71" s="23">
        <v>86.127035000000006</v>
      </c>
      <c r="AH71" s="23">
        <v>106.856594</v>
      </c>
      <c r="AI71" s="23">
        <v>135.193918</v>
      </c>
      <c r="AJ71" s="23">
        <v>112.72399799999999</v>
      </c>
      <c r="AK71" s="23">
        <v>180.10524899999999</v>
      </c>
      <c r="AL71" s="23">
        <v>185.67912699999999</v>
      </c>
    </row>
    <row r="72" spans="2:38" x14ac:dyDescent="0.25">
      <c r="L72" s="159"/>
      <c r="M72" s="154"/>
      <c r="N72" s="28" t="s">
        <v>404</v>
      </c>
      <c r="O72" s="59">
        <f t="shared" si="9"/>
        <v>2.9499565206850095E-2</v>
      </c>
      <c r="P72" s="59">
        <f t="shared" si="9"/>
        <v>1.8073920568928415E-2</v>
      </c>
      <c r="Q72" s="59">
        <f t="shared" si="9"/>
        <v>1.4647860500771921E-2</v>
      </c>
      <c r="R72" s="59">
        <f t="shared" si="9"/>
        <v>1.5289586294852478E-2</v>
      </c>
      <c r="S72" s="59">
        <f t="shared" si="9"/>
        <v>9.4328116806380157E-3</v>
      </c>
      <c r="T72" s="59">
        <f t="shared" si="9"/>
        <v>1.307748399296272E-2</v>
      </c>
      <c r="U72" s="59">
        <f t="shared" si="9"/>
        <v>1.6731043980966202E-2</v>
      </c>
      <c r="V72" s="59">
        <f t="shared" si="9"/>
        <v>1.4317161100818689E-2</v>
      </c>
      <c r="W72" s="59">
        <f t="shared" si="9"/>
        <v>1.907799501138091E-2</v>
      </c>
      <c r="X72" s="59">
        <f t="shared" si="9"/>
        <v>1.098403400291569E-2</v>
      </c>
      <c r="Z72" s="159"/>
      <c r="AA72" s="154"/>
      <c r="AB72" s="28" t="s">
        <v>402</v>
      </c>
      <c r="AC72" s="23">
        <v>-0.34749799999999997</v>
      </c>
      <c r="AD72" s="23">
        <v>8.5873843398437497</v>
      </c>
      <c r="AE72" s="23">
        <v>17.532063999999998</v>
      </c>
      <c r="AF72" s="23">
        <v>19.350850780000002</v>
      </c>
      <c r="AG72" s="23">
        <v>6.0053070000000002</v>
      </c>
      <c r="AH72" s="23">
        <v>14.431179</v>
      </c>
      <c r="AI72" s="23">
        <v>20.532713999999999</v>
      </c>
      <c r="AJ72" s="23">
        <v>0.66081500000000004</v>
      </c>
      <c r="AK72" s="23">
        <v>47.752169000000002</v>
      </c>
      <c r="AL72" s="23">
        <v>56.117775000000002</v>
      </c>
    </row>
    <row r="73" spans="2:38" x14ac:dyDescent="0.25">
      <c r="Z73" s="159"/>
      <c r="AA73" s="154"/>
      <c r="AB73" s="28" t="s">
        <v>403</v>
      </c>
      <c r="AC73" s="23">
        <v>39.27693</v>
      </c>
      <c r="AD73" s="23">
        <v>42.383284000000003</v>
      </c>
      <c r="AE73" s="23">
        <v>53.929488999999997</v>
      </c>
      <c r="AF73" s="23">
        <v>60.066051999999999</v>
      </c>
      <c r="AG73" s="23">
        <v>65.811543999999998</v>
      </c>
      <c r="AH73" s="23">
        <v>72.296740999999997</v>
      </c>
      <c r="AI73" s="23">
        <v>89.020836000000003</v>
      </c>
      <c r="AJ73" s="23">
        <v>88.409773999999999</v>
      </c>
      <c r="AK73" s="23">
        <v>91.790004999999994</v>
      </c>
      <c r="AL73" s="23">
        <v>107.258346</v>
      </c>
    </row>
    <row r="74" spans="2:38" x14ac:dyDescent="0.25">
      <c r="Z74" s="159"/>
      <c r="AA74" s="154"/>
      <c r="AB74" s="28" t="s">
        <v>404</v>
      </c>
      <c r="AC74" s="23">
        <v>39.230086999999997</v>
      </c>
      <c r="AD74" s="23">
        <v>24.444942000000001</v>
      </c>
      <c r="AE74" s="23">
        <v>20.429604000000001</v>
      </c>
      <c r="AF74" s="23">
        <v>21.355677</v>
      </c>
      <c r="AG74" s="23">
        <v>14.310184</v>
      </c>
      <c r="AH74" s="23">
        <v>20.128674</v>
      </c>
      <c r="AI74" s="23">
        <v>25.640367999999999</v>
      </c>
      <c r="AJ74" s="23">
        <v>23.653409</v>
      </c>
      <c r="AK74" s="23">
        <v>40.563074999999998</v>
      </c>
      <c r="AL74" s="23">
        <v>22.303006</v>
      </c>
    </row>
    <row r="77" spans="2:38" x14ac:dyDescent="0.25">
      <c r="B77" s="164" t="s">
        <v>437</v>
      </c>
      <c r="C77" s="164"/>
      <c r="D77" s="164"/>
      <c r="E77" s="164"/>
      <c r="F77" s="164"/>
      <c r="G77" s="164"/>
      <c r="H77" s="164"/>
      <c r="I77" s="164"/>
      <c r="J77" s="164"/>
    </row>
    <row r="80" spans="2:38" x14ac:dyDescent="0.25">
      <c r="AC80" s="80">
        <v>2014</v>
      </c>
      <c r="AD80" s="80">
        <v>2015</v>
      </c>
      <c r="AE80" s="80">
        <v>2016</v>
      </c>
      <c r="AF80" s="80">
        <v>2017</v>
      </c>
      <c r="AG80" s="80">
        <v>2018</v>
      </c>
      <c r="AH80" s="80">
        <v>2019</v>
      </c>
      <c r="AI80" s="80">
        <v>2020</v>
      </c>
      <c r="AJ80" s="80">
        <v>2021</v>
      </c>
      <c r="AK80" s="80">
        <v>2022</v>
      </c>
      <c r="AL80" s="80">
        <v>2023</v>
      </c>
    </row>
    <row r="81" spans="2:38" ht="13.5" customHeight="1" x14ac:dyDescent="0.25">
      <c r="Z81" s="159" t="s">
        <v>133</v>
      </c>
      <c r="AA81" s="154" t="s">
        <v>532</v>
      </c>
      <c r="AB81" s="28" t="s">
        <v>563</v>
      </c>
      <c r="AC81" s="23">
        <v>5700.1952061199954</v>
      </c>
      <c r="AD81" s="23">
        <v>6037.6749416191406</v>
      </c>
      <c r="AE81" s="23">
        <v>6321.2376990000002</v>
      </c>
      <c r="AF81" s="23">
        <v>6664.6352100000004</v>
      </c>
      <c r="AG81" s="23">
        <v>6973.5353279999999</v>
      </c>
      <c r="AH81" s="23">
        <v>7353.6890169999997</v>
      </c>
      <c r="AI81" s="23">
        <v>7768.6351919999997</v>
      </c>
      <c r="AJ81" s="23">
        <v>8272.1621869999999</v>
      </c>
      <c r="AK81" s="23">
        <v>9142.1547040000005</v>
      </c>
      <c r="AL81" s="23">
        <v>10000.349834000001</v>
      </c>
    </row>
    <row r="82" spans="2:38" x14ac:dyDescent="0.25">
      <c r="O82" s="79">
        <v>2014</v>
      </c>
      <c r="P82" s="79">
        <v>2015</v>
      </c>
      <c r="Q82" s="79">
        <v>2016</v>
      </c>
      <c r="R82" s="79">
        <v>2017</v>
      </c>
      <c r="S82" s="79">
        <v>2018</v>
      </c>
      <c r="T82" s="79">
        <v>2019</v>
      </c>
      <c r="U82" s="79">
        <v>2020</v>
      </c>
      <c r="V82" s="79">
        <v>2021</v>
      </c>
      <c r="W82" s="79">
        <v>2022</v>
      </c>
      <c r="X82" s="79">
        <v>2023</v>
      </c>
      <c r="Z82" s="159"/>
      <c r="AA82" s="154"/>
      <c r="AB82" s="28" t="s">
        <v>402</v>
      </c>
      <c r="AC82" s="23">
        <v>1716.855349119995</v>
      </c>
      <c r="AD82" s="23">
        <v>1762.9566806191406</v>
      </c>
      <c r="AE82" s="23">
        <v>1686.1828350000001</v>
      </c>
      <c r="AF82" s="23">
        <v>1694.604658</v>
      </c>
      <c r="AG82" s="23">
        <v>1807.328528</v>
      </c>
      <c r="AH82" s="23">
        <v>1861.275345</v>
      </c>
      <c r="AI82" s="23">
        <v>1930.1255839999999</v>
      </c>
      <c r="AJ82" s="23">
        <v>2059.8463470000002</v>
      </c>
      <c r="AK82" s="23">
        <v>2179.150048</v>
      </c>
      <c r="AL82" s="23">
        <v>2382.1379059999999</v>
      </c>
    </row>
    <row r="83" spans="2:38" x14ac:dyDescent="0.25">
      <c r="L83" s="159" t="s">
        <v>133</v>
      </c>
      <c r="M83" s="154" t="s">
        <v>400</v>
      </c>
      <c r="N83" s="28" t="s">
        <v>401</v>
      </c>
      <c r="O83" s="59">
        <f t="shared" ref="O83:X86" si="10">AC85/AC81</f>
        <v>0.14878231276877202</v>
      </c>
      <c r="P83" s="59">
        <f t="shared" si="10"/>
        <v>0.1566832307150367</v>
      </c>
      <c r="Q83" s="59">
        <f t="shared" si="10"/>
        <v>0.16329904227036093</v>
      </c>
      <c r="R83" s="59">
        <f t="shared" si="10"/>
        <v>0.16777152713809221</v>
      </c>
      <c r="S83" s="59">
        <f t="shared" si="10"/>
        <v>0.1715845291835883</v>
      </c>
      <c r="T83" s="59">
        <f t="shared" si="10"/>
        <v>0.17689193954120674</v>
      </c>
      <c r="U83" s="59">
        <f t="shared" si="10"/>
        <v>0.18400839834416052</v>
      </c>
      <c r="V83" s="59">
        <f t="shared" si="10"/>
        <v>0.18915197243823093</v>
      </c>
      <c r="W83" s="59">
        <f t="shared" si="10"/>
        <v>0.18386233119250875</v>
      </c>
      <c r="X83" s="59">
        <f t="shared" si="10"/>
        <v>0.1846076327973388</v>
      </c>
      <c r="Z83" s="159"/>
      <c r="AA83" s="154"/>
      <c r="AB83" s="28" t="s">
        <v>403</v>
      </c>
      <c r="AC83" s="23">
        <v>1754.9509290000001</v>
      </c>
      <c r="AD83" s="23">
        <v>1910.2792850000001</v>
      </c>
      <c r="AE83" s="23">
        <v>2139.736848</v>
      </c>
      <c r="AF83" s="23">
        <v>2369.0024560000002</v>
      </c>
      <c r="AG83" s="23">
        <v>2499.313744</v>
      </c>
      <c r="AH83" s="23">
        <v>2691.76676</v>
      </c>
      <c r="AI83" s="23">
        <v>2935.8385039999998</v>
      </c>
      <c r="AJ83" s="23">
        <v>3068.3079039999998</v>
      </c>
      <c r="AK83" s="23">
        <v>3434.462704</v>
      </c>
      <c r="AL83" s="23">
        <v>3819.1748720000001</v>
      </c>
    </row>
    <row r="84" spans="2:38" x14ac:dyDescent="0.25">
      <c r="L84" s="159"/>
      <c r="M84" s="154"/>
      <c r="N84" s="28" t="s">
        <v>402</v>
      </c>
      <c r="O84" s="59">
        <f t="shared" si="10"/>
        <v>0.13449469643342754</v>
      </c>
      <c r="P84" s="59">
        <f t="shared" si="10"/>
        <v>0.13964098469716796</v>
      </c>
      <c r="Q84" s="59">
        <f t="shared" si="10"/>
        <v>0.14955592417117686</v>
      </c>
      <c r="R84" s="59">
        <f t="shared" si="10"/>
        <v>0.15680742156911975</v>
      </c>
      <c r="S84" s="59">
        <f t="shared" si="10"/>
        <v>0.16460794171672588</v>
      </c>
      <c r="T84" s="59">
        <f t="shared" si="10"/>
        <v>0.16362855760064882</v>
      </c>
      <c r="U84" s="59">
        <f t="shared" si="10"/>
        <v>0.17254424155646031</v>
      </c>
      <c r="V84" s="59">
        <f t="shared" si="10"/>
        <v>0.17322465509122753</v>
      </c>
      <c r="W84" s="59">
        <f t="shared" si="10"/>
        <v>0.17758374709220573</v>
      </c>
      <c r="X84" s="59">
        <f t="shared" si="10"/>
        <v>0.17657520496212614</v>
      </c>
      <c r="Z84" s="159"/>
      <c r="AA84" s="154"/>
      <c r="AB84" s="28" t="s">
        <v>404</v>
      </c>
      <c r="AC84" s="23">
        <v>2228.3889279999999</v>
      </c>
      <c r="AD84" s="23">
        <v>2364.4389759999999</v>
      </c>
      <c r="AE84" s="23">
        <v>2495.3180160000002</v>
      </c>
      <c r="AF84" s="23">
        <v>2601.028096</v>
      </c>
      <c r="AG84" s="23">
        <v>2666.8930559999999</v>
      </c>
      <c r="AH84" s="23">
        <v>2800.6469120000002</v>
      </c>
      <c r="AI84" s="23">
        <v>2902.671104</v>
      </c>
      <c r="AJ84" s="23">
        <v>3144.007936</v>
      </c>
      <c r="AK84" s="23">
        <v>3528.541952</v>
      </c>
      <c r="AL84" s="23">
        <v>3799.0370560000001</v>
      </c>
    </row>
    <row r="85" spans="2:38" x14ac:dyDescent="0.25">
      <c r="L85" s="159"/>
      <c r="M85" s="154"/>
      <c r="N85" s="28" t="s">
        <v>403</v>
      </c>
      <c r="O85" s="59">
        <f t="shared" si="10"/>
        <v>0.16572046670599527</v>
      </c>
      <c r="P85" s="59">
        <f t="shared" si="10"/>
        <v>0.16438559715628179</v>
      </c>
      <c r="Q85" s="59">
        <f t="shared" si="10"/>
        <v>0.16913034438709634</v>
      </c>
      <c r="R85" s="59">
        <f t="shared" si="10"/>
        <v>0.16802196172986997</v>
      </c>
      <c r="S85" s="59">
        <f t="shared" si="10"/>
        <v>0.16692668057444174</v>
      </c>
      <c r="T85" s="59">
        <f t="shared" si="10"/>
        <v>0.18481858101256887</v>
      </c>
      <c r="U85" s="59">
        <f t="shared" si="10"/>
        <v>0.19070567513750411</v>
      </c>
      <c r="V85" s="59">
        <f t="shared" si="10"/>
        <v>0.19579737099292108</v>
      </c>
      <c r="W85" s="59">
        <f t="shared" si="10"/>
        <v>0.18828221492895267</v>
      </c>
      <c r="X85" s="59">
        <f t="shared" si="10"/>
        <v>0.18817845348454629</v>
      </c>
      <c r="Z85" s="159"/>
      <c r="AA85" s="154" t="s">
        <v>533</v>
      </c>
      <c r="AB85" s="28" t="s">
        <v>563</v>
      </c>
      <c r="AC85" s="23">
        <v>848.08822599999996</v>
      </c>
      <c r="AD85" s="23">
        <v>946.00241586010748</v>
      </c>
      <c r="AE85" s="23">
        <v>1032.2520622100001</v>
      </c>
      <c r="AF85" s="23">
        <v>1118.136027</v>
      </c>
      <c r="AG85" s="23">
        <v>1196.550776</v>
      </c>
      <c r="AH85" s="23">
        <v>1300.808313</v>
      </c>
      <c r="AI85" s="23">
        <v>1429.494119</v>
      </c>
      <c r="AJ85" s="23">
        <v>1564.695794</v>
      </c>
      <c r="AK85" s="23">
        <v>1680.897876</v>
      </c>
      <c r="AL85" s="23">
        <v>1846.1409100000001</v>
      </c>
    </row>
    <row r="86" spans="2:38" x14ac:dyDescent="0.25">
      <c r="L86" s="159"/>
      <c r="M86" s="154"/>
      <c r="N86" s="28" t="s">
        <v>404</v>
      </c>
      <c r="O86" s="59">
        <f t="shared" si="10"/>
        <v>0.14645064687738388</v>
      </c>
      <c r="P86" s="59">
        <f t="shared" si="10"/>
        <v>0.1631672510544844</v>
      </c>
      <c r="Q86" s="59">
        <f t="shared" si="10"/>
        <v>0.16758545296376362</v>
      </c>
      <c r="R86" s="59">
        <f t="shared" si="10"/>
        <v>0.17468669434934087</v>
      </c>
      <c r="S86" s="59">
        <f t="shared" si="10"/>
        <v>0.1806776611892757</v>
      </c>
      <c r="T86" s="59">
        <f t="shared" si="10"/>
        <v>0.17808814023036687</v>
      </c>
      <c r="U86" s="59">
        <f t="shared" si="10"/>
        <v>0.18485766412204585</v>
      </c>
      <c r="V86" s="59">
        <f t="shared" si="10"/>
        <v>0.19310161181476104</v>
      </c>
      <c r="W86" s="59">
        <f t="shared" si="10"/>
        <v>0.18343780768516141</v>
      </c>
      <c r="X86" s="59">
        <f t="shared" si="10"/>
        <v>0.18605451581044014</v>
      </c>
      <c r="Z86" s="159"/>
      <c r="AA86" s="154"/>
      <c r="AB86" s="28" t="s">
        <v>402</v>
      </c>
      <c r="AC86" s="23">
        <v>230.907939</v>
      </c>
      <c r="AD86" s="23">
        <v>246.18100686010743</v>
      </c>
      <c r="AE86" s="23">
        <v>252.17863221000002</v>
      </c>
      <c r="AF86" s="23">
        <v>265.72658699999999</v>
      </c>
      <c r="AG86" s="23">
        <v>297.500629</v>
      </c>
      <c r="AH86" s="23">
        <v>304.55779999999999</v>
      </c>
      <c r="AI86" s="23">
        <v>333.03205500000001</v>
      </c>
      <c r="AJ86" s="23">
        <v>356.81617299999999</v>
      </c>
      <c r="AK86" s="23">
        <v>386.98163099999999</v>
      </c>
      <c r="AL86" s="23">
        <v>420.62648899999999</v>
      </c>
    </row>
    <row r="87" spans="2:38" x14ac:dyDescent="0.25">
      <c r="L87" s="159"/>
      <c r="M87" s="154" t="s">
        <v>405</v>
      </c>
      <c r="N87" s="28" t="s">
        <v>401</v>
      </c>
      <c r="O87" s="59">
        <f t="shared" ref="O87:X90" si="11">AC89/AC81</f>
        <v>1.162998457997097E-2</v>
      </c>
      <c r="P87" s="59">
        <f t="shared" si="11"/>
        <v>4.2026108570518569E-2</v>
      </c>
      <c r="Q87" s="59">
        <f t="shared" si="11"/>
        <v>3.2461666841362667E-2</v>
      </c>
      <c r="R87" s="59">
        <f t="shared" si="11"/>
        <v>4.2466921756697314E-2</v>
      </c>
      <c r="S87" s="59">
        <f t="shared" si="11"/>
        <v>3.3600618191347319E-2</v>
      </c>
      <c r="T87" s="59">
        <f t="shared" si="11"/>
        <v>3.2732839863576189E-2</v>
      </c>
      <c r="U87" s="59">
        <f t="shared" si="11"/>
        <v>3.8516463394771286E-2</v>
      </c>
      <c r="V87" s="59">
        <f t="shared" si="11"/>
        <v>4.5935668258192966E-2</v>
      </c>
      <c r="W87" s="59">
        <f t="shared" si="11"/>
        <v>4.2236037838110072E-2</v>
      </c>
      <c r="X87" s="59">
        <f t="shared" si="11"/>
        <v>4.5231404251692496E-2</v>
      </c>
      <c r="Z87" s="159"/>
      <c r="AA87" s="154"/>
      <c r="AB87" s="28" t="s">
        <v>403</v>
      </c>
      <c r="AC87" s="23">
        <v>290.83128699999997</v>
      </c>
      <c r="AD87" s="23">
        <v>314.022401</v>
      </c>
      <c r="AE87" s="23">
        <v>361.89443</v>
      </c>
      <c r="AF87" s="23">
        <v>398.04444000000001</v>
      </c>
      <c r="AG87" s="23">
        <v>417.20214700000002</v>
      </c>
      <c r="AH87" s="23">
        <v>497.48851300000001</v>
      </c>
      <c r="AI87" s="23">
        <v>559.88106400000004</v>
      </c>
      <c r="AJ87" s="23">
        <v>600.76662099999999</v>
      </c>
      <c r="AK87" s="23">
        <v>646.64824499999997</v>
      </c>
      <c r="AL87" s="23">
        <v>718.686421</v>
      </c>
    </row>
    <row r="88" spans="2:38" x14ac:dyDescent="0.25">
      <c r="L88" s="159"/>
      <c r="M88" s="154"/>
      <c r="N88" s="28" t="s">
        <v>402</v>
      </c>
      <c r="O88" s="59">
        <f t="shared" si="11"/>
        <v>-5.0106355811567872E-4</v>
      </c>
      <c r="P88" s="59">
        <f t="shared" si="11"/>
        <v>-8.9984448083224294E-3</v>
      </c>
      <c r="Q88" s="59">
        <f t="shared" si="11"/>
        <v>4.9876330344686493E-3</v>
      </c>
      <c r="R88" s="59">
        <f t="shared" si="11"/>
        <v>-3.169290828185603E-3</v>
      </c>
      <c r="S88" s="59">
        <f t="shared" si="11"/>
        <v>1.9165248300667559E-4</v>
      </c>
      <c r="T88" s="59">
        <f t="shared" si="11"/>
        <v>-1.0698430543064007E-2</v>
      </c>
      <c r="U88" s="59">
        <f t="shared" si="11"/>
        <v>1.1102336126538799E-2</v>
      </c>
      <c r="V88" s="59">
        <f t="shared" si="11"/>
        <v>1.4202048149176827E-2</v>
      </c>
      <c r="W88" s="59">
        <f t="shared" si="11"/>
        <v>1.5980265347932572E-2</v>
      </c>
      <c r="X88" s="59">
        <f t="shared" si="11"/>
        <v>1.8165042372655985E-2</v>
      </c>
      <c r="Z88" s="159"/>
      <c r="AA88" s="154"/>
      <c r="AB88" s="28" t="s">
        <v>404</v>
      </c>
      <c r="AC88" s="23">
        <v>326.34899999999999</v>
      </c>
      <c r="AD88" s="23">
        <v>385.79900800000001</v>
      </c>
      <c r="AE88" s="23">
        <v>418.17899999999997</v>
      </c>
      <c r="AF88" s="23">
        <v>454.36500000000001</v>
      </c>
      <c r="AG88" s="23">
        <v>481.84800000000001</v>
      </c>
      <c r="AH88" s="23">
        <v>498.762</v>
      </c>
      <c r="AI88" s="23">
        <v>536.58100000000002</v>
      </c>
      <c r="AJ88" s="23">
        <v>607.11300000000006</v>
      </c>
      <c r="AK88" s="23">
        <v>647.26800000000003</v>
      </c>
      <c r="AL88" s="23">
        <v>706.82799999999997</v>
      </c>
    </row>
    <row r="89" spans="2:38" x14ac:dyDescent="0.25">
      <c r="L89" s="159"/>
      <c r="M89" s="154"/>
      <c r="N89" s="28" t="s">
        <v>403</v>
      </c>
      <c r="O89" s="59">
        <f t="shared" si="11"/>
        <v>2.9104765925908115E-2</v>
      </c>
      <c r="P89" s="59">
        <f t="shared" si="11"/>
        <v>3.3787128147599634E-2</v>
      </c>
      <c r="Q89" s="59">
        <f t="shared" si="11"/>
        <v>2.5674115511609856E-2</v>
      </c>
      <c r="R89" s="59">
        <f t="shared" si="11"/>
        <v>2.3849800939167956E-2</v>
      </c>
      <c r="S89" s="59">
        <f t="shared" si="11"/>
        <v>2.2120759801655378E-2</v>
      </c>
      <c r="T89" s="59">
        <f t="shared" si="11"/>
        <v>2.092672026308847E-2</v>
      </c>
      <c r="U89" s="59">
        <f t="shared" si="11"/>
        <v>2.9447958354047121E-2</v>
      </c>
      <c r="V89" s="59">
        <f t="shared" si="11"/>
        <v>3.4836875680127312E-2</v>
      </c>
      <c r="W89" s="59">
        <f t="shared" si="11"/>
        <v>3.3318747606932812E-2</v>
      </c>
      <c r="X89" s="59">
        <f t="shared" si="11"/>
        <v>3.6943642207750683E-2</v>
      </c>
      <c r="Z89" s="159"/>
      <c r="AA89" s="154" t="s">
        <v>534</v>
      </c>
      <c r="AB89" s="28" t="s">
        <v>563</v>
      </c>
      <c r="AC89" s="23">
        <v>66.293182349999995</v>
      </c>
      <c r="AD89" s="23">
        <v>253.73998260998536</v>
      </c>
      <c r="AE89" s="23">
        <v>205.19791220999997</v>
      </c>
      <c r="AF89" s="23">
        <v>283.02654200000001</v>
      </c>
      <c r="AG89" s="23">
        <v>234.31509800000001</v>
      </c>
      <c r="AH89" s="23">
        <v>240.70712499999999</v>
      </c>
      <c r="AI89" s="23">
        <v>299.22035299999999</v>
      </c>
      <c r="AJ89" s="23">
        <v>379.98729800000001</v>
      </c>
      <c r="AK89" s="23">
        <v>386.12839200000002</v>
      </c>
      <c r="AL89" s="23">
        <v>452.32986599999998</v>
      </c>
    </row>
    <row r="90" spans="2:38" x14ac:dyDescent="0.25">
      <c r="L90" s="159"/>
      <c r="M90" s="154"/>
      <c r="N90" s="28" t="s">
        <v>404</v>
      </c>
      <c r="O90" s="59">
        <f t="shared" si="11"/>
        <v>7.2141805220816467E-3</v>
      </c>
      <c r="P90" s="59">
        <f t="shared" si="11"/>
        <v>8.6727127272664281E-2</v>
      </c>
      <c r="Q90" s="59">
        <f t="shared" si="11"/>
        <v>5.6847263190681022E-2</v>
      </c>
      <c r="R90" s="59">
        <f t="shared" si="11"/>
        <v>8.9155899683138209E-2</v>
      </c>
      <c r="S90" s="59">
        <f t="shared" si="11"/>
        <v>6.700006196273961E-2</v>
      </c>
      <c r="T90" s="59">
        <f t="shared" si="11"/>
        <v>7.2943861335991206E-2</v>
      </c>
      <c r="U90" s="59">
        <f t="shared" si="11"/>
        <v>6.5917561151289147E-2</v>
      </c>
      <c r="V90" s="59">
        <f t="shared" si="11"/>
        <v>7.7558010337032426E-2</v>
      </c>
      <c r="W90" s="59">
        <f t="shared" si="11"/>
        <v>6.7130560787505691E-2</v>
      </c>
      <c r="X90" s="59">
        <f t="shared" si="11"/>
        <v>7.0534716047792087E-2</v>
      </c>
      <c r="Z90" s="159"/>
      <c r="AA90" s="154"/>
      <c r="AB90" s="28" t="s">
        <v>402</v>
      </c>
      <c r="AC90" s="23">
        <v>-0.86025365000000042</v>
      </c>
      <c r="AD90" s="23">
        <v>-15.863868390014648</v>
      </c>
      <c r="AE90" s="23">
        <v>8.4100612100000003</v>
      </c>
      <c r="AF90" s="23">
        <v>-5.3706950000000004</v>
      </c>
      <c r="AG90" s="23">
        <v>0.34637899999999999</v>
      </c>
      <c r="AH90" s="23">
        <v>-19.912724999999998</v>
      </c>
      <c r="AI90" s="23">
        <v>21.428902999999998</v>
      </c>
      <c r="AJ90" s="23">
        <v>29.254037</v>
      </c>
      <c r="AK90" s="23">
        <v>34.823396000000002</v>
      </c>
      <c r="AL90" s="23">
        <v>43.271636000000001</v>
      </c>
    </row>
    <row r="91" spans="2:38" x14ac:dyDescent="0.25">
      <c r="Z91" s="159"/>
      <c r="AA91" s="154"/>
      <c r="AB91" s="28" t="s">
        <v>403</v>
      </c>
      <c r="AC91" s="23">
        <v>51.077435999999992</v>
      </c>
      <c r="AD91" s="23">
        <v>64.542850999999999</v>
      </c>
      <c r="AE91" s="23">
        <v>54.935850999999978</v>
      </c>
      <c r="AF91" s="23">
        <v>56.500236999999998</v>
      </c>
      <c r="AG91" s="23">
        <v>55.286718999999998</v>
      </c>
      <c r="AH91" s="23">
        <v>56.32985</v>
      </c>
      <c r="AI91" s="23">
        <v>86.454449999999994</v>
      </c>
      <c r="AJ91" s="23">
        <v>106.890261</v>
      </c>
      <c r="AK91" s="23">
        <v>114.431996</v>
      </c>
      <c r="AL91" s="23">
        <v>141.09423000000001</v>
      </c>
    </row>
    <row r="92" spans="2:38" x14ac:dyDescent="0.25">
      <c r="Z92" s="159"/>
      <c r="AA92" s="154"/>
      <c r="AB92" s="28" t="s">
        <v>404</v>
      </c>
      <c r="AC92" s="23">
        <v>16.076000000000001</v>
      </c>
      <c r="AD92" s="23">
        <v>205.06100000000001</v>
      </c>
      <c r="AE92" s="23">
        <v>141.852</v>
      </c>
      <c r="AF92" s="23">
        <v>231.89699999999999</v>
      </c>
      <c r="AG92" s="23">
        <v>178.68199999999999</v>
      </c>
      <c r="AH92" s="23">
        <v>204.29</v>
      </c>
      <c r="AI92" s="23">
        <v>191.33699999999999</v>
      </c>
      <c r="AJ92" s="23">
        <v>243.84299999999999</v>
      </c>
      <c r="AK92" s="23">
        <v>236.87299999999999</v>
      </c>
      <c r="AL92" s="23">
        <v>267.964</v>
      </c>
    </row>
    <row r="95" spans="2:38" x14ac:dyDescent="0.25">
      <c r="B95" s="157" t="s">
        <v>275</v>
      </c>
      <c r="C95" s="157"/>
      <c r="D95" s="157"/>
      <c r="E95" s="157"/>
      <c r="F95" s="157"/>
      <c r="G95" s="157"/>
      <c r="H95" s="157"/>
      <c r="I95" s="157"/>
      <c r="J95" s="157"/>
    </row>
    <row r="96" spans="2:38" x14ac:dyDescent="0.25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x14ac:dyDescent="0.25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x14ac:dyDescent="0.25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x14ac:dyDescent="0.25">
      <c r="B99" s="163" t="s">
        <v>234</v>
      </c>
      <c r="C99" s="163"/>
      <c r="D99" s="163"/>
      <c r="E99" s="163"/>
      <c r="F99" s="163"/>
      <c r="G99" s="163"/>
      <c r="H99" s="163"/>
      <c r="I99" s="163"/>
      <c r="J99" s="163"/>
    </row>
  </sheetData>
  <mergeCells count="44">
    <mergeCell ref="AA67:AA70"/>
    <mergeCell ref="AA71:AA74"/>
    <mergeCell ref="AA81:AA84"/>
    <mergeCell ref="AA85:AA88"/>
    <mergeCell ref="AA89:AA92"/>
    <mergeCell ref="AA35:AA38"/>
    <mergeCell ref="AA45:AA48"/>
    <mergeCell ref="AA49:AA52"/>
    <mergeCell ref="AA53:AA56"/>
    <mergeCell ref="AA63:AA66"/>
    <mergeCell ref="AA16:AA19"/>
    <mergeCell ref="AA12:AA15"/>
    <mergeCell ref="AA8:AA11"/>
    <mergeCell ref="AA27:AA30"/>
    <mergeCell ref="AA31:AA34"/>
    <mergeCell ref="Z81:Z92"/>
    <mergeCell ref="Z63:Z74"/>
    <mergeCell ref="Z45:Z56"/>
    <mergeCell ref="Z27:Z38"/>
    <mergeCell ref="Z8:Z19"/>
    <mergeCell ref="M87:M90"/>
    <mergeCell ref="L83:L90"/>
    <mergeCell ref="L65:L72"/>
    <mergeCell ref="L47:L54"/>
    <mergeCell ref="L29:L36"/>
    <mergeCell ref="M47:M50"/>
    <mergeCell ref="M51:M54"/>
    <mergeCell ref="M65:M68"/>
    <mergeCell ref="M69:M72"/>
    <mergeCell ref="M83:M86"/>
    <mergeCell ref="L10:L17"/>
    <mergeCell ref="M14:M17"/>
    <mergeCell ref="M10:M13"/>
    <mergeCell ref="M29:M32"/>
    <mergeCell ref="M33:M36"/>
    <mergeCell ref="C2:J3"/>
    <mergeCell ref="B2:B3"/>
    <mergeCell ref="B95:J98"/>
    <mergeCell ref="B99:J99"/>
    <mergeCell ref="B5:J5"/>
    <mergeCell ref="B23:J23"/>
    <mergeCell ref="B41:J41"/>
    <mergeCell ref="B59:J59"/>
    <mergeCell ref="B77:J77"/>
  </mergeCells>
  <hyperlinks>
    <hyperlink ref="A1" location="Obsah!A1" display="Obsah" xr:uid="{00000000-0004-0000-2600-000000000000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L99"/>
  <sheetViews>
    <sheetView zoomScale="75" zoomScaleNormal="75" workbookViewId="0">
      <selection activeCell="B1" sqref="B1"/>
    </sheetView>
  </sheetViews>
  <sheetFormatPr defaultRowHeight="13.5" x14ac:dyDescent="0.25"/>
  <cols>
    <col min="1" max="12" width="8.6640625" style="8"/>
    <col min="13" max="13" width="10.33203125" style="18" customWidth="1"/>
    <col min="14" max="14" width="8.6640625" style="18"/>
    <col min="15" max="24" width="11" style="24" bestFit="1" customWidth="1"/>
    <col min="25" max="26" width="8.6640625" style="18"/>
    <col min="27" max="27" width="12.25" style="8" customWidth="1"/>
    <col min="28" max="28" width="8.6640625" style="8"/>
    <col min="29" max="38" width="10.6640625" style="81" customWidth="1"/>
    <col min="39" max="16384" width="8.6640625" style="8"/>
  </cols>
  <sheetData>
    <row r="1" spans="1:38" x14ac:dyDescent="0.25">
      <c r="A1" s="10" t="s">
        <v>86</v>
      </c>
    </row>
    <row r="2" spans="1:38" ht="14" customHeight="1" x14ac:dyDescent="0.25">
      <c r="B2" s="156" t="s">
        <v>81</v>
      </c>
      <c r="C2" s="155" t="s">
        <v>577</v>
      </c>
      <c r="D2" s="155"/>
      <c r="E2" s="155"/>
      <c r="F2" s="155"/>
      <c r="G2" s="155"/>
      <c r="H2" s="155"/>
      <c r="I2" s="155"/>
      <c r="J2" s="155"/>
      <c r="K2" s="9"/>
      <c r="L2" s="9"/>
      <c r="M2" s="20"/>
      <c r="N2" s="20"/>
      <c r="O2" s="43"/>
      <c r="P2" s="43"/>
    </row>
    <row r="3" spans="1:38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38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8" spans="1:38" x14ac:dyDescent="0.25">
      <c r="AC8" s="79">
        <v>2014</v>
      </c>
      <c r="AD8" s="79">
        <v>2015</v>
      </c>
      <c r="AE8" s="79">
        <v>2016</v>
      </c>
      <c r="AF8" s="79">
        <v>2017</v>
      </c>
      <c r="AG8" s="79">
        <v>2018</v>
      </c>
      <c r="AH8" s="79">
        <v>2019</v>
      </c>
      <c r="AI8" s="79">
        <v>2020</v>
      </c>
      <c r="AJ8" s="79">
        <v>2021</v>
      </c>
      <c r="AK8" s="79">
        <v>2022</v>
      </c>
      <c r="AL8" s="79">
        <v>2023</v>
      </c>
    </row>
    <row r="9" spans="1:38" x14ac:dyDescent="0.25">
      <c r="Z9" s="159" t="s">
        <v>131</v>
      </c>
      <c r="AA9" s="154" t="s">
        <v>498</v>
      </c>
      <c r="AB9" s="28" t="s">
        <v>563</v>
      </c>
      <c r="AC9" s="65">
        <v>390391150.10000002</v>
      </c>
      <c r="AD9" s="65">
        <v>347903344.99975586</v>
      </c>
      <c r="AE9" s="65">
        <v>394251522.41000003</v>
      </c>
      <c r="AF9" s="65">
        <v>421724260</v>
      </c>
      <c r="AG9" s="65">
        <v>458740703</v>
      </c>
      <c r="AH9" s="65">
        <v>427863346</v>
      </c>
      <c r="AI9" s="65">
        <v>488639755</v>
      </c>
      <c r="AJ9" s="65">
        <v>583205940</v>
      </c>
      <c r="AK9" s="65">
        <v>713973259</v>
      </c>
      <c r="AL9" s="65">
        <v>611731003</v>
      </c>
    </row>
    <row r="10" spans="1:38" x14ac:dyDescent="0.25">
      <c r="O10" s="79">
        <v>2014</v>
      </c>
      <c r="P10" s="79">
        <v>2015</v>
      </c>
      <c r="Q10" s="79">
        <v>2016</v>
      </c>
      <c r="R10" s="79">
        <v>2017</v>
      </c>
      <c r="S10" s="79">
        <v>2018</v>
      </c>
      <c r="T10" s="79">
        <v>2019</v>
      </c>
      <c r="U10" s="79">
        <v>2020</v>
      </c>
      <c r="V10" s="79">
        <v>2021</v>
      </c>
      <c r="W10" s="79">
        <v>2022</v>
      </c>
      <c r="X10" s="79">
        <v>2023</v>
      </c>
      <c r="Z10" s="159"/>
      <c r="AA10" s="154"/>
      <c r="AB10" s="28" t="s">
        <v>402</v>
      </c>
      <c r="AC10" s="65">
        <v>38845845.100000001</v>
      </c>
      <c r="AD10" s="65">
        <v>43598412.999755859</v>
      </c>
      <c r="AE10" s="65">
        <v>53181226.410000004</v>
      </c>
      <c r="AF10" s="65">
        <v>53483552</v>
      </c>
      <c r="AG10" s="65">
        <v>66334661</v>
      </c>
      <c r="AH10" s="65">
        <v>52400098</v>
      </c>
      <c r="AI10" s="65">
        <v>75028709</v>
      </c>
      <c r="AJ10" s="65">
        <v>106223168</v>
      </c>
      <c r="AK10" s="65">
        <v>121329775</v>
      </c>
      <c r="AL10" s="65">
        <v>86154271</v>
      </c>
    </row>
    <row r="11" spans="1:38" x14ac:dyDescent="0.25">
      <c r="L11" s="159" t="s">
        <v>131</v>
      </c>
      <c r="M11" s="154" t="s">
        <v>406</v>
      </c>
      <c r="N11" s="28" t="s">
        <v>401</v>
      </c>
      <c r="O11" s="35">
        <f>AC9/AC17</f>
        <v>10697.345344213696</v>
      </c>
      <c r="P11" s="35">
        <f t="shared" ref="P11:X11" si="0">AD9/AD17</f>
        <v>9627.1113028693799</v>
      </c>
      <c r="Q11" s="35">
        <f t="shared" si="0"/>
        <v>11252.246449967866</v>
      </c>
      <c r="R11" s="35">
        <f t="shared" si="0"/>
        <v>12123.768006783926</v>
      </c>
      <c r="S11" s="35">
        <f t="shared" si="0"/>
        <v>13399.203131283373</v>
      </c>
      <c r="T11" s="35">
        <f t="shared" si="0"/>
        <v>12937.443114427915</v>
      </c>
      <c r="U11" s="35">
        <f t="shared" si="0"/>
        <v>15419.793207804982</v>
      </c>
      <c r="V11" s="35">
        <f t="shared" si="0"/>
        <v>18943.740432898856</v>
      </c>
      <c r="W11" s="35">
        <f t="shared" si="0"/>
        <v>24312.88729302592</v>
      </c>
      <c r="X11" s="35">
        <f t="shared" si="0"/>
        <v>21736.652984940643</v>
      </c>
      <c r="Z11" s="159"/>
      <c r="AA11" s="154"/>
      <c r="AB11" s="28" t="s">
        <v>403</v>
      </c>
      <c r="AC11" s="65">
        <v>223700780.00000003</v>
      </c>
      <c r="AD11" s="65">
        <v>187411943</v>
      </c>
      <c r="AE11" s="65">
        <v>217815830.00000003</v>
      </c>
      <c r="AF11" s="65">
        <v>218337702</v>
      </c>
      <c r="AG11" s="65">
        <v>246990784</v>
      </c>
      <c r="AH11" s="65">
        <v>220427939</v>
      </c>
      <c r="AI11" s="65">
        <v>261455960</v>
      </c>
      <c r="AJ11" s="65">
        <v>319382256</v>
      </c>
      <c r="AK11" s="65">
        <v>406898903</v>
      </c>
      <c r="AL11" s="65">
        <v>321946706</v>
      </c>
    </row>
    <row r="12" spans="1:38" x14ac:dyDescent="0.25">
      <c r="L12" s="159"/>
      <c r="M12" s="154"/>
      <c r="N12" s="28" t="s">
        <v>402</v>
      </c>
      <c r="O12" s="35">
        <f>AC10/AC18</f>
        <v>2994.0821090166246</v>
      </c>
      <c r="P12" s="35">
        <f t="shared" ref="P12:X14" si="1">AD10/AD18</f>
        <v>3372.1085537134741</v>
      </c>
      <c r="Q12" s="35">
        <f t="shared" si="1"/>
        <v>4204.8389654422699</v>
      </c>
      <c r="R12" s="35">
        <f t="shared" si="1"/>
        <v>4110.7859600321754</v>
      </c>
      <c r="S12" s="35">
        <f t="shared" si="1"/>
        <v>5157.5812462424528</v>
      </c>
      <c r="T12" s="35">
        <f t="shared" si="1"/>
        <v>4239.3615023980374</v>
      </c>
      <c r="U12" s="35">
        <f t="shared" si="1"/>
        <v>6379.6080020453373</v>
      </c>
      <c r="V12" s="35">
        <f t="shared" si="1"/>
        <v>9314.0770343598888</v>
      </c>
      <c r="W12" s="35">
        <f t="shared" si="1"/>
        <v>11009.337065583568</v>
      </c>
      <c r="X12" s="35">
        <f t="shared" si="1"/>
        <v>8030.5363636569737</v>
      </c>
      <c r="Z12" s="159"/>
      <c r="AA12" s="154"/>
      <c r="AB12" s="28" t="s">
        <v>404</v>
      </c>
      <c r="AC12" s="65">
        <v>127844525</v>
      </c>
      <c r="AD12" s="65">
        <v>116892989</v>
      </c>
      <c r="AE12" s="65">
        <v>123254466</v>
      </c>
      <c r="AF12" s="65">
        <v>149903006</v>
      </c>
      <c r="AG12" s="65">
        <v>145415258</v>
      </c>
      <c r="AH12" s="65">
        <v>155035309</v>
      </c>
      <c r="AI12" s="65">
        <v>152155086</v>
      </c>
      <c r="AJ12" s="65">
        <v>157600516</v>
      </c>
      <c r="AK12" s="65">
        <v>185744581</v>
      </c>
      <c r="AL12" s="65">
        <v>203630026</v>
      </c>
    </row>
    <row r="13" spans="1:38" x14ac:dyDescent="0.25">
      <c r="L13" s="159"/>
      <c r="M13" s="154"/>
      <c r="N13" s="28" t="s">
        <v>403</v>
      </c>
      <c r="O13" s="35">
        <f>AC11/AC19</f>
        <v>12187.900053698644</v>
      </c>
      <c r="P13" s="35">
        <f t="shared" si="1"/>
        <v>10427.222343382276</v>
      </c>
      <c r="Q13" s="35">
        <f t="shared" si="1"/>
        <v>12736.68163568339</v>
      </c>
      <c r="R13" s="35">
        <f t="shared" si="1"/>
        <v>13235.328635358277</v>
      </c>
      <c r="S13" s="35">
        <f t="shared" si="1"/>
        <v>15255.369145413888</v>
      </c>
      <c r="T13" s="35">
        <f t="shared" si="1"/>
        <v>14105.056023260731</v>
      </c>
      <c r="U13" s="35">
        <f t="shared" si="1"/>
        <v>17374.797969595722</v>
      </c>
      <c r="V13" s="35">
        <f t="shared" si="1"/>
        <v>21955.071613728378</v>
      </c>
      <c r="W13" s="35">
        <f t="shared" si="1"/>
        <v>29812.628699103621</v>
      </c>
      <c r="X13" s="35">
        <f t="shared" si="1"/>
        <v>24841.806344867844</v>
      </c>
      <c r="Z13" s="159"/>
      <c r="AA13" s="154" t="s">
        <v>499</v>
      </c>
      <c r="AB13" s="28" t="s">
        <v>563</v>
      </c>
      <c r="AC13" s="65">
        <v>447178545</v>
      </c>
      <c r="AD13" s="65">
        <v>451720345.88000488</v>
      </c>
      <c r="AE13" s="65">
        <v>462604486</v>
      </c>
      <c r="AF13" s="65">
        <v>481156158</v>
      </c>
      <c r="AG13" s="65">
        <v>510790064</v>
      </c>
      <c r="AH13" s="65">
        <v>530028644</v>
      </c>
      <c r="AI13" s="65">
        <v>542431652</v>
      </c>
      <c r="AJ13" s="65">
        <v>554807911</v>
      </c>
      <c r="AK13" s="65">
        <v>575633102</v>
      </c>
      <c r="AL13" s="65">
        <v>612254983</v>
      </c>
    </row>
    <row r="14" spans="1:38" x14ac:dyDescent="0.25">
      <c r="L14" s="159"/>
      <c r="M14" s="154"/>
      <c r="N14" s="28" t="s">
        <v>404</v>
      </c>
      <c r="O14" s="35">
        <f>AC12/AC20</f>
        <v>24748.891494202591</v>
      </c>
      <c r="P14" s="35">
        <f t="shared" si="1"/>
        <v>22327.351631082249</v>
      </c>
      <c r="Q14" s="35">
        <f t="shared" si="1"/>
        <v>23306.129517516823</v>
      </c>
      <c r="R14" s="35">
        <f t="shared" si="1"/>
        <v>28402.600059429773</v>
      </c>
      <c r="S14" s="35">
        <f t="shared" si="1"/>
        <v>28048.528138462749</v>
      </c>
      <c r="T14" s="35">
        <f t="shared" si="1"/>
        <v>30496.249618883699</v>
      </c>
      <c r="U14" s="35">
        <f t="shared" si="1"/>
        <v>31176.658789992998</v>
      </c>
      <c r="V14" s="35">
        <f t="shared" si="1"/>
        <v>32598.853547497623</v>
      </c>
      <c r="W14" s="35">
        <f t="shared" si="1"/>
        <v>39546.417777777788</v>
      </c>
      <c r="X14" s="35">
        <f t="shared" si="1"/>
        <v>45712.046775137387</v>
      </c>
      <c r="Z14" s="159"/>
      <c r="AA14" s="154"/>
      <c r="AB14" s="28" t="s">
        <v>402</v>
      </c>
      <c r="AC14" s="65">
        <v>134545636</v>
      </c>
      <c r="AD14" s="65">
        <v>136003952.88000488</v>
      </c>
      <c r="AE14" s="65">
        <v>139999522</v>
      </c>
      <c r="AF14" s="65">
        <v>148831870</v>
      </c>
      <c r="AG14" s="65">
        <v>158857347</v>
      </c>
      <c r="AH14" s="65">
        <v>163693155</v>
      </c>
      <c r="AI14" s="65">
        <v>166006582</v>
      </c>
      <c r="AJ14" s="65">
        <v>168842277</v>
      </c>
      <c r="AK14" s="65">
        <v>175143846</v>
      </c>
      <c r="AL14" s="65">
        <v>185979632</v>
      </c>
    </row>
    <row r="15" spans="1:38" x14ac:dyDescent="0.25">
      <c r="L15" s="159"/>
      <c r="M15" s="154" t="s">
        <v>410</v>
      </c>
      <c r="N15" s="28" t="s">
        <v>401</v>
      </c>
      <c r="O15" s="35">
        <f>AC13/AC17</f>
        <v>12253.411290606007</v>
      </c>
      <c r="P15" s="35">
        <f t="shared" ref="P15:X15" si="2">AD13/AD17</f>
        <v>12499.914444802225</v>
      </c>
      <c r="Q15" s="35">
        <f t="shared" si="2"/>
        <v>13203.093430085581</v>
      </c>
      <c r="R15" s="35">
        <f t="shared" si="2"/>
        <v>13832.321703824846</v>
      </c>
      <c r="S15" s="35">
        <f t="shared" si="2"/>
        <v>14919.495436569609</v>
      </c>
      <c r="T15" s="35">
        <f t="shared" si="2"/>
        <v>16026.648449496688</v>
      </c>
      <c r="U15" s="35">
        <f t="shared" si="2"/>
        <v>17117.280813977235</v>
      </c>
      <c r="V15" s="35">
        <f t="shared" si="2"/>
        <v>18021.313459363686</v>
      </c>
      <c r="W15" s="35">
        <f t="shared" si="2"/>
        <v>19601.99847073109</v>
      </c>
      <c r="X15" s="35">
        <f t="shared" si="2"/>
        <v>21755.271579347653</v>
      </c>
      <c r="Z15" s="159"/>
      <c r="AA15" s="154"/>
      <c r="AB15" s="28" t="s">
        <v>403</v>
      </c>
      <c r="AC15" s="65">
        <v>240274740</v>
      </c>
      <c r="AD15" s="65">
        <v>242118898</v>
      </c>
      <c r="AE15" s="65">
        <v>244616612</v>
      </c>
      <c r="AF15" s="65">
        <v>247958631</v>
      </c>
      <c r="AG15" s="65">
        <v>261614006.00000003</v>
      </c>
      <c r="AH15" s="65">
        <v>270815830</v>
      </c>
      <c r="AI15" s="65">
        <v>278384583</v>
      </c>
      <c r="AJ15" s="65">
        <v>284058460</v>
      </c>
      <c r="AK15" s="65">
        <v>291847205</v>
      </c>
      <c r="AL15" s="65">
        <v>310236383</v>
      </c>
    </row>
    <row r="16" spans="1:38" x14ac:dyDescent="0.25">
      <c r="L16" s="159"/>
      <c r="M16" s="154"/>
      <c r="N16" s="28" t="s">
        <v>402</v>
      </c>
      <c r="O16" s="35">
        <f>AC14/AC18</f>
        <v>10370.238581676862</v>
      </c>
      <c r="P16" s="35">
        <f t="shared" ref="P16:X18" si="3">AD14/AD18</f>
        <v>10519.192357943784</v>
      </c>
      <c r="Q16" s="35">
        <f t="shared" si="3"/>
        <v>11069.234107361615</v>
      </c>
      <c r="R16" s="35">
        <f t="shared" si="3"/>
        <v>11439.329265216602</v>
      </c>
      <c r="S16" s="35">
        <f t="shared" si="3"/>
        <v>12351.305657762083</v>
      </c>
      <c r="T16" s="35">
        <f t="shared" si="3"/>
        <v>13243.380947743166</v>
      </c>
      <c r="U16" s="35">
        <f t="shared" si="3"/>
        <v>14115.355748949318</v>
      </c>
      <c r="V16" s="35">
        <f t="shared" si="3"/>
        <v>14804.773800709192</v>
      </c>
      <c r="W16" s="35">
        <f t="shared" si="3"/>
        <v>15892.369664220181</v>
      </c>
      <c r="X16" s="35">
        <f t="shared" si="3"/>
        <v>17335.370380831639</v>
      </c>
      <c r="Z16" s="159"/>
      <c r="AA16" s="154"/>
      <c r="AB16" s="28" t="s">
        <v>404</v>
      </c>
      <c r="AC16" s="65">
        <v>72358169</v>
      </c>
      <c r="AD16" s="65">
        <v>73597495</v>
      </c>
      <c r="AE16" s="65">
        <v>77988352</v>
      </c>
      <c r="AF16" s="65">
        <v>84365657</v>
      </c>
      <c r="AG16" s="65">
        <v>90318711</v>
      </c>
      <c r="AH16" s="65">
        <v>95519659</v>
      </c>
      <c r="AI16" s="65">
        <v>98040487</v>
      </c>
      <c r="AJ16" s="65">
        <v>101907174</v>
      </c>
      <c r="AK16" s="65">
        <v>108642051</v>
      </c>
      <c r="AL16" s="65">
        <v>116038968</v>
      </c>
    </row>
    <row r="17" spans="2:38" x14ac:dyDescent="0.25">
      <c r="L17" s="159"/>
      <c r="M17" s="154"/>
      <c r="N17" s="28" t="s">
        <v>403</v>
      </c>
      <c r="O17" s="35">
        <f>AC15/AC19</f>
        <v>13090.899891133267</v>
      </c>
      <c r="P17" s="35">
        <f t="shared" si="3"/>
        <v>13471.006930335781</v>
      </c>
      <c r="Q17" s="35">
        <f t="shared" si="3"/>
        <v>14303.84517894539</v>
      </c>
      <c r="R17" s="35">
        <f t="shared" si="3"/>
        <v>15030.908263651767</v>
      </c>
      <c r="S17" s="35">
        <f t="shared" si="3"/>
        <v>16158.571467753729</v>
      </c>
      <c r="T17" s="35">
        <f t="shared" si="3"/>
        <v>17329.347955913403</v>
      </c>
      <c r="U17" s="35">
        <f t="shared" si="3"/>
        <v>18499.77291577194</v>
      </c>
      <c r="V17" s="35">
        <f t="shared" si="3"/>
        <v>19526.832548222086</v>
      </c>
      <c r="W17" s="35">
        <f t="shared" si="3"/>
        <v>21383.03223573984</v>
      </c>
      <c r="X17" s="35">
        <f t="shared" si="3"/>
        <v>23938.223326994532</v>
      </c>
      <c r="Z17" s="159"/>
      <c r="AA17" s="154" t="s">
        <v>535</v>
      </c>
      <c r="AB17" s="28" t="s">
        <v>563</v>
      </c>
      <c r="AC17" s="65">
        <v>36494.208379573967</v>
      </c>
      <c r="AD17" s="65">
        <v>36137.8750130439</v>
      </c>
      <c r="AE17" s="65">
        <v>35037.583309520021</v>
      </c>
      <c r="AF17" s="65">
        <v>34784.91668300001</v>
      </c>
      <c r="AG17" s="65">
        <v>34236.416785784029</v>
      </c>
      <c r="AH17" s="65">
        <v>33071.708390574036</v>
      </c>
      <c r="AI17" s="65">
        <v>31689.125036558009</v>
      </c>
      <c r="AJ17" s="65">
        <v>30786.208355514042</v>
      </c>
      <c r="AK17" s="65">
        <v>29366.041572725964</v>
      </c>
      <c r="AL17" s="65">
        <v>28142.833371072029</v>
      </c>
    </row>
    <row r="18" spans="2:38" x14ac:dyDescent="0.25">
      <c r="L18" s="159"/>
      <c r="M18" s="154"/>
      <c r="N18" s="28" t="s">
        <v>404</v>
      </c>
      <c r="O18" s="35">
        <f>AC16/AC20</f>
        <v>14007.517907397079</v>
      </c>
      <c r="P18" s="35">
        <f t="shared" si="3"/>
        <v>14057.619401209919</v>
      </c>
      <c r="Q18" s="35">
        <f t="shared" si="3"/>
        <v>14746.781123287592</v>
      </c>
      <c r="R18" s="35">
        <f t="shared" si="3"/>
        <v>15985.029776667932</v>
      </c>
      <c r="S18" s="35">
        <f t="shared" si="3"/>
        <v>17421.190470350677</v>
      </c>
      <c r="T18" s="35">
        <f t="shared" si="3"/>
        <v>18789.212490779446</v>
      </c>
      <c r="U18" s="35">
        <f t="shared" si="3"/>
        <v>20088.548409112951</v>
      </c>
      <c r="V18" s="35">
        <f t="shared" si="3"/>
        <v>21078.973121289513</v>
      </c>
      <c r="W18" s="35">
        <f t="shared" si="3"/>
        <v>23130.709461077848</v>
      </c>
      <c r="X18" s="35">
        <f t="shared" si="3"/>
        <v>26049.099129195565</v>
      </c>
      <c r="Z18" s="159"/>
      <c r="AA18" s="154"/>
      <c r="AB18" s="28" t="s">
        <v>402</v>
      </c>
      <c r="AC18" s="65">
        <v>12974.208350204035</v>
      </c>
      <c r="AD18" s="65">
        <v>12929.124998584013</v>
      </c>
      <c r="AE18" s="65">
        <v>12647.624997550016</v>
      </c>
      <c r="AF18" s="65">
        <v>13010.541662836024</v>
      </c>
      <c r="AG18" s="65">
        <v>12861.583333918008</v>
      </c>
      <c r="AH18" s="65">
        <v>12360.375016464002</v>
      </c>
      <c r="AI18" s="65">
        <v>11760.708334422019</v>
      </c>
      <c r="AJ18" s="65">
        <v>11404.583364314014</v>
      </c>
      <c r="AK18" s="65">
        <v>11020.624972896016</v>
      </c>
      <c r="AL18" s="65">
        <v>10728.333338966013</v>
      </c>
    </row>
    <row r="19" spans="2:38" x14ac:dyDescent="0.25">
      <c r="Z19" s="159"/>
      <c r="AA19" s="154"/>
      <c r="AB19" s="28" t="s">
        <v>403</v>
      </c>
      <c r="AC19" s="65">
        <v>18354.333315369935</v>
      </c>
      <c r="AD19" s="65">
        <v>17973.333341159887</v>
      </c>
      <c r="AE19" s="65">
        <v>17101.458309970003</v>
      </c>
      <c r="AF19" s="65">
        <v>16496.583350163986</v>
      </c>
      <c r="AG19" s="65">
        <v>16190.416740866023</v>
      </c>
      <c r="AH19" s="65">
        <v>15627.583374110034</v>
      </c>
      <c r="AI19" s="65">
        <v>15048.000008835992</v>
      </c>
      <c r="AJ19" s="65">
        <v>14547.083317200028</v>
      </c>
      <c r="AK19" s="65">
        <v>13648.541599829949</v>
      </c>
      <c r="AL19" s="65">
        <v>12959.875040106015</v>
      </c>
    </row>
    <row r="20" spans="2:38" x14ac:dyDescent="0.25">
      <c r="Z20" s="159"/>
      <c r="AA20" s="154"/>
      <c r="AB20" s="28" t="s">
        <v>404</v>
      </c>
      <c r="AC20" s="65">
        <v>5165.6667139999981</v>
      </c>
      <c r="AD20" s="65">
        <v>5235.416673300002</v>
      </c>
      <c r="AE20" s="65">
        <v>5288.5000020000007</v>
      </c>
      <c r="AF20" s="65">
        <v>5277.7916700000014</v>
      </c>
      <c r="AG20" s="65">
        <v>5184.4167109999999</v>
      </c>
      <c r="AH20" s="65">
        <v>5083.75</v>
      </c>
      <c r="AI20" s="65">
        <v>4880.4166932999997</v>
      </c>
      <c r="AJ20" s="65">
        <v>4834.5416740000001</v>
      </c>
      <c r="AK20" s="65">
        <v>4696.8749999999991</v>
      </c>
      <c r="AL20" s="65">
        <v>4454.624992</v>
      </c>
    </row>
    <row r="23" spans="2:38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</row>
    <row r="26" spans="2:38" x14ac:dyDescent="0.25">
      <c r="AC26" s="79">
        <v>2014</v>
      </c>
      <c r="AD26" s="79">
        <v>2015</v>
      </c>
      <c r="AE26" s="79">
        <v>2016</v>
      </c>
      <c r="AF26" s="79">
        <v>2017</v>
      </c>
      <c r="AG26" s="79">
        <v>2018</v>
      </c>
      <c r="AH26" s="79">
        <v>2019</v>
      </c>
      <c r="AI26" s="79">
        <v>2020</v>
      </c>
      <c r="AJ26" s="79">
        <v>2021</v>
      </c>
      <c r="AK26" s="79">
        <v>2022</v>
      </c>
      <c r="AL26" s="79">
        <v>2023</v>
      </c>
    </row>
    <row r="27" spans="2:38" ht="13.5" customHeight="1" x14ac:dyDescent="0.25">
      <c r="Z27" s="159" t="s">
        <v>132</v>
      </c>
      <c r="AA27" s="154" t="s">
        <v>498</v>
      </c>
      <c r="AB27" s="28" t="s">
        <v>563</v>
      </c>
      <c r="AC27" s="65">
        <v>532927746.86000007</v>
      </c>
      <c r="AD27" s="65">
        <v>557957720.5</v>
      </c>
      <c r="AE27" s="65">
        <v>620611414</v>
      </c>
      <c r="AF27" s="65">
        <v>634715154</v>
      </c>
      <c r="AG27" s="65">
        <v>683588932</v>
      </c>
      <c r="AH27" s="65">
        <v>740954009</v>
      </c>
      <c r="AI27" s="65">
        <v>813434475</v>
      </c>
      <c r="AJ27" s="65">
        <v>826277101</v>
      </c>
      <c r="AK27" s="65">
        <v>917661719</v>
      </c>
      <c r="AL27" s="65">
        <v>1168394941</v>
      </c>
    </row>
    <row r="28" spans="2:38" x14ac:dyDescent="0.25">
      <c r="O28" s="79">
        <v>2014</v>
      </c>
      <c r="P28" s="79">
        <v>2015</v>
      </c>
      <c r="Q28" s="79">
        <v>2016</v>
      </c>
      <c r="R28" s="79">
        <v>2017</v>
      </c>
      <c r="S28" s="79">
        <v>2018</v>
      </c>
      <c r="T28" s="79">
        <v>2019</v>
      </c>
      <c r="U28" s="79">
        <v>2020</v>
      </c>
      <c r="V28" s="79">
        <v>2021</v>
      </c>
      <c r="W28" s="79">
        <v>2022</v>
      </c>
      <c r="X28" s="79">
        <v>2023</v>
      </c>
      <c r="Z28" s="159"/>
      <c r="AA28" s="154"/>
      <c r="AB28" s="28" t="s">
        <v>402</v>
      </c>
      <c r="AC28" s="65">
        <v>164763638.86000001</v>
      </c>
      <c r="AD28" s="65">
        <v>179613043.5</v>
      </c>
      <c r="AE28" s="65">
        <v>187832520</v>
      </c>
      <c r="AF28" s="65">
        <v>206238874</v>
      </c>
      <c r="AG28" s="65">
        <v>224354583</v>
      </c>
      <c r="AH28" s="65">
        <v>246707646</v>
      </c>
      <c r="AI28" s="65">
        <v>270535326</v>
      </c>
      <c r="AJ28" s="65">
        <v>266287951.00000003</v>
      </c>
      <c r="AK28" s="65">
        <v>286443897</v>
      </c>
      <c r="AL28" s="65">
        <v>378005503</v>
      </c>
    </row>
    <row r="29" spans="2:38" x14ac:dyDescent="0.25">
      <c r="L29" s="159" t="s">
        <v>132</v>
      </c>
      <c r="M29" s="154" t="s">
        <v>406</v>
      </c>
      <c r="N29" s="28" t="s">
        <v>401</v>
      </c>
      <c r="O29" s="35">
        <f t="shared" ref="O29:X32" si="4">AC27/AC35</f>
        <v>18424.892975307182</v>
      </c>
      <c r="P29" s="35">
        <f t="shared" si="4"/>
        <v>19094.082065838033</v>
      </c>
      <c r="Q29" s="35">
        <f t="shared" si="4"/>
        <v>20462.75265637138</v>
      </c>
      <c r="R29" s="35">
        <f t="shared" si="4"/>
        <v>20278.763375564457</v>
      </c>
      <c r="S29" s="35">
        <f t="shared" si="4"/>
        <v>21394.133838354788</v>
      </c>
      <c r="T29" s="35">
        <f t="shared" si="4"/>
        <v>23225.335494886847</v>
      </c>
      <c r="U29" s="35">
        <f t="shared" si="4"/>
        <v>26021.992639033331</v>
      </c>
      <c r="V29" s="35">
        <f t="shared" si="4"/>
        <v>26418.32353014535</v>
      </c>
      <c r="W29" s="35">
        <f t="shared" si="4"/>
        <v>28967.928174503078</v>
      </c>
      <c r="X29" s="35">
        <f t="shared" si="4"/>
        <v>36273.071970458033</v>
      </c>
      <c r="Z29" s="159"/>
      <c r="AA29" s="154"/>
      <c r="AB29" s="28" t="s">
        <v>403</v>
      </c>
      <c r="AC29" s="65">
        <v>221972595</v>
      </c>
      <c r="AD29" s="65">
        <v>230497784</v>
      </c>
      <c r="AE29" s="65">
        <v>263813108</v>
      </c>
      <c r="AF29" s="65">
        <v>260744567.00000003</v>
      </c>
      <c r="AG29" s="65">
        <v>298409244</v>
      </c>
      <c r="AH29" s="65">
        <v>322230000</v>
      </c>
      <c r="AI29" s="65">
        <v>353904359</v>
      </c>
      <c r="AJ29" s="65">
        <v>373920850</v>
      </c>
      <c r="AK29" s="65">
        <v>397176761</v>
      </c>
      <c r="AL29" s="65">
        <v>522861116.00000006</v>
      </c>
    </row>
    <row r="30" spans="2:38" x14ac:dyDescent="0.25">
      <c r="L30" s="159"/>
      <c r="M30" s="154"/>
      <c r="N30" s="28" t="s">
        <v>402</v>
      </c>
      <c r="O30" s="35">
        <f t="shared" si="4"/>
        <v>11365.459030996828</v>
      </c>
      <c r="P30" s="35">
        <f t="shared" si="4"/>
        <v>12289.006243835671</v>
      </c>
      <c r="Q30" s="35">
        <f t="shared" si="4"/>
        <v>12588.7485115823</v>
      </c>
      <c r="R30" s="35">
        <f t="shared" si="4"/>
        <v>13420.05683378393</v>
      </c>
      <c r="S30" s="35">
        <f t="shared" si="4"/>
        <v>14358.616757970143</v>
      </c>
      <c r="T30" s="35">
        <f t="shared" si="4"/>
        <v>15810.158727165192</v>
      </c>
      <c r="U30" s="35">
        <f t="shared" si="4"/>
        <v>17990.063607632361</v>
      </c>
      <c r="V30" s="35">
        <f t="shared" si="4"/>
        <v>17545.396870406741</v>
      </c>
      <c r="W30" s="35">
        <f t="shared" si="4"/>
        <v>18556.272270214435</v>
      </c>
      <c r="X30" s="35">
        <f t="shared" si="4"/>
        <v>23385.098576093478</v>
      </c>
      <c r="Z30" s="159"/>
      <c r="AA30" s="154"/>
      <c r="AB30" s="28" t="s">
        <v>404</v>
      </c>
      <c r="AC30" s="65">
        <v>146191513</v>
      </c>
      <c r="AD30" s="65">
        <v>147846893</v>
      </c>
      <c r="AE30" s="65">
        <v>168965786</v>
      </c>
      <c r="AF30" s="65">
        <v>167731713</v>
      </c>
      <c r="AG30" s="65">
        <v>160825105</v>
      </c>
      <c r="AH30" s="65">
        <v>172016363</v>
      </c>
      <c r="AI30" s="65">
        <v>188994790</v>
      </c>
      <c r="AJ30" s="65">
        <v>186068300</v>
      </c>
      <c r="AK30" s="65">
        <v>234041061</v>
      </c>
      <c r="AL30" s="65">
        <v>267528322</v>
      </c>
    </row>
    <row r="31" spans="2:38" x14ac:dyDescent="0.25">
      <c r="L31" s="159"/>
      <c r="M31" s="154"/>
      <c r="N31" s="28" t="s">
        <v>403</v>
      </c>
      <c r="O31" s="35">
        <f t="shared" si="4"/>
        <v>21369.888658357202</v>
      </c>
      <c r="P31" s="35">
        <f t="shared" si="4"/>
        <v>22090.76322118711</v>
      </c>
      <c r="Q31" s="35">
        <f t="shared" si="4"/>
        <v>24191.662937407844</v>
      </c>
      <c r="R31" s="35">
        <f t="shared" si="4"/>
        <v>23063.090006225291</v>
      </c>
      <c r="S31" s="35">
        <f t="shared" si="4"/>
        <v>25462.897206075606</v>
      </c>
      <c r="T31" s="35">
        <f t="shared" si="4"/>
        <v>27611.726561916694</v>
      </c>
      <c r="U31" s="35">
        <f t="shared" si="4"/>
        <v>30414.388524677401</v>
      </c>
      <c r="V31" s="35">
        <f t="shared" si="4"/>
        <v>32402.036327895024</v>
      </c>
      <c r="W31" s="35">
        <f t="shared" si="4"/>
        <v>34107.06383337485</v>
      </c>
      <c r="X31" s="35">
        <f t="shared" si="4"/>
        <v>44029.791823733525</v>
      </c>
      <c r="Z31" s="159"/>
      <c r="AA31" s="154" t="s">
        <v>499</v>
      </c>
      <c r="AB31" s="28" t="s">
        <v>563</v>
      </c>
      <c r="AC31" s="65">
        <v>346432497.44</v>
      </c>
      <c r="AD31" s="65">
        <v>364203539.5</v>
      </c>
      <c r="AE31" s="65">
        <v>397315639</v>
      </c>
      <c r="AF31" s="65">
        <v>433523913</v>
      </c>
      <c r="AG31" s="65">
        <v>475320369</v>
      </c>
      <c r="AH31" s="65">
        <v>517049593.99999994</v>
      </c>
      <c r="AI31" s="65">
        <v>545815447</v>
      </c>
      <c r="AJ31" s="65">
        <v>571642876</v>
      </c>
      <c r="AK31" s="65">
        <v>614922801</v>
      </c>
      <c r="AL31" s="65">
        <v>722737542</v>
      </c>
    </row>
    <row r="32" spans="2:38" x14ac:dyDescent="0.25">
      <c r="L32" s="159"/>
      <c r="M32" s="154"/>
      <c r="N32" s="28" t="s">
        <v>404</v>
      </c>
      <c r="O32" s="35">
        <f t="shared" si="4"/>
        <v>36183.405340840094</v>
      </c>
      <c r="P32" s="35">
        <f t="shared" si="4"/>
        <v>35441.078840769362</v>
      </c>
      <c r="Q32" s="35">
        <f t="shared" si="4"/>
        <v>37522.590008638741</v>
      </c>
      <c r="R32" s="35">
        <f t="shared" si="4"/>
        <v>36259.782350744485</v>
      </c>
      <c r="S32" s="35">
        <f t="shared" si="4"/>
        <v>34903.490733754843</v>
      </c>
      <c r="T32" s="35">
        <f t="shared" si="4"/>
        <v>37165.271521825751</v>
      </c>
      <c r="U32" s="35">
        <f t="shared" si="4"/>
        <v>41216.867837023761</v>
      </c>
      <c r="V32" s="35">
        <f t="shared" si="4"/>
        <v>40808.55328246818</v>
      </c>
      <c r="W32" s="35">
        <f t="shared" si="4"/>
        <v>50911.234528843379</v>
      </c>
      <c r="X32" s="35">
        <f t="shared" si="4"/>
        <v>64131.764449534741</v>
      </c>
      <c r="Z32" s="159"/>
      <c r="AA32" s="154"/>
      <c r="AB32" s="28" t="s">
        <v>402</v>
      </c>
      <c r="AC32" s="65">
        <v>130520350.43999998</v>
      </c>
      <c r="AD32" s="65">
        <v>137498413.5</v>
      </c>
      <c r="AE32" s="65">
        <v>146941865</v>
      </c>
      <c r="AF32" s="65">
        <v>158596714</v>
      </c>
      <c r="AG32" s="65">
        <v>173267844</v>
      </c>
      <c r="AH32" s="65">
        <v>187661633</v>
      </c>
      <c r="AI32" s="65">
        <v>196873268</v>
      </c>
      <c r="AJ32" s="65">
        <v>207581218</v>
      </c>
      <c r="AK32" s="65">
        <v>221356634</v>
      </c>
      <c r="AL32" s="65">
        <v>267484396</v>
      </c>
    </row>
    <row r="33" spans="2:38" x14ac:dyDescent="0.25">
      <c r="L33" s="159"/>
      <c r="M33" s="154" t="s">
        <v>410</v>
      </c>
      <c r="N33" s="28" t="s">
        <v>401</v>
      </c>
      <c r="O33" s="35">
        <f t="shared" ref="O33:X36" si="5">AC31/AC35</f>
        <v>11977.199022022749</v>
      </c>
      <c r="P33" s="35">
        <f t="shared" si="5"/>
        <v>12463.546997162994</v>
      </c>
      <c r="Q33" s="35">
        <f t="shared" si="5"/>
        <v>13100.261232651357</v>
      </c>
      <c r="R33" s="35">
        <f t="shared" si="5"/>
        <v>13850.825514362607</v>
      </c>
      <c r="S33" s="35">
        <f t="shared" si="5"/>
        <v>14875.998007647942</v>
      </c>
      <c r="T33" s="35">
        <f t="shared" si="5"/>
        <v>16207.011693414068</v>
      </c>
      <c r="U33" s="35">
        <f t="shared" si="5"/>
        <v>17460.786308700142</v>
      </c>
      <c r="V33" s="35">
        <f t="shared" si="5"/>
        <v>18276.975633953531</v>
      </c>
      <c r="W33" s="35">
        <f t="shared" si="5"/>
        <v>19411.335531838013</v>
      </c>
      <c r="X33" s="35">
        <f t="shared" si="5"/>
        <v>22437.542269979695</v>
      </c>
      <c r="Z33" s="159"/>
      <c r="AA33" s="154"/>
      <c r="AB33" s="28" t="s">
        <v>403</v>
      </c>
      <c r="AC33" s="65">
        <v>141163398</v>
      </c>
      <c r="AD33" s="65">
        <v>148412624</v>
      </c>
      <c r="AE33" s="65">
        <v>164636470</v>
      </c>
      <c r="AF33" s="65">
        <v>181431856</v>
      </c>
      <c r="AG33" s="65">
        <v>202958980</v>
      </c>
      <c r="AH33" s="65">
        <v>223718346</v>
      </c>
      <c r="AI33" s="65">
        <v>237540266</v>
      </c>
      <c r="AJ33" s="65">
        <v>247725311</v>
      </c>
      <c r="AK33" s="65">
        <v>270289404</v>
      </c>
      <c r="AL33" s="65">
        <v>317251851</v>
      </c>
    </row>
    <row r="34" spans="2:38" x14ac:dyDescent="0.25">
      <c r="L34" s="159"/>
      <c r="M34" s="154"/>
      <c r="N34" s="28" t="s">
        <v>402</v>
      </c>
      <c r="O34" s="35">
        <f t="shared" si="5"/>
        <v>9003.3438560897321</v>
      </c>
      <c r="P34" s="35">
        <f t="shared" si="5"/>
        <v>9407.5509723156538</v>
      </c>
      <c r="Q34" s="35">
        <f t="shared" si="5"/>
        <v>9848.2104393205027</v>
      </c>
      <c r="R34" s="35">
        <f t="shared" si="5"/>
        <v>10319.959929239023</v>
      </c>
      <c r="S34" s="35">
        <f t="shared" si="5"/>
        <v>11089.082893732359</v>
      </c>
      <c r="T34" s="35">
        <f t="shared" si="5"/>
        <v>12026.219101166493</v>
      </c>
      <c r="U34" s="35">
        <f t="shared" si="5"/>
        <v>13091.682577388998</v>
      </c>
      <c r="V34" s="35">
        <f t="shared" si="5"/>
        <v>13677.279948173169</v>
      </c>
      <c r="W34" s="35">
        <f t="shared" si="5"/>
        <v>14339.820161440568</v>
      </c>
      <c r="X34" s="35">
        <f t="shared" si="5"/>
        <v>16547.772237132813</v>
      </c>
      <c r="Z34" s="159"/>
      <c r="AA34" s="154"/>
      <c r="AB34" s="28" t="s">
        <v>404</v>
      </c>
      <c r="AC34" s="65">
        <v>74748749</v>
      </c>
      <c r="AD34" s="65">
        <v>78292502</v>
      </c>
      <c r="AE34" s="65">
        <v>85737304</v>
      </c>
      <c r="AF34" s="65">
        <v>93495343</v>
      </c>
      <c r="AG34" s="65">
        <v>99093545</v>
      </c>
      <c r="AH34" s="65">
        <v>105669615</v>
      </c>
      <c r="AI34" s="65">
        <v>111401913</v>
      </c>
      <c r="AJ34" s="65">
        <v>116336347</v>
      </c>
      <c r="AK34" s="65">
        <v>123276763</v>
      </c>
      <c r="AL34" s="65">
        <v>138001295</v>
      </c>
    </row>
    <row r="35" spans="2:38" x14ac:dyDescent="0.25">
      <c r="L35" s="159"/>
      <c r="M35" s="154"/>
      <c r="N35" s="28" t="s">
        <v>403</v>
      </c>
      <c r="O35" s="35">
        <f t="shared" si="5"/>
        <v>13590.17358829978</v>
      </c>
      <c r="P35" s="35">
        <f t="shared" si="5"/>
        <v>14223.772909760692</v>
      </c>
      <c r="Q35" s="35">
        <f t="shared" si="5"/>
        <v>15097.164881756589</v>
      </c>
      <c r="R35" s="35">
        <f t="shared" si="5"/>
        <v>16047.809828093201</v>
      </c>
      <c r="S35" s="35">
        <f t="shared" si="5"/>
        <v>17318.24247639579</v>
      </c>
      <c r="T35" s="35">
        <f t="shared" si="5"/>
        <v>19170.312499259129</v>
      </c>
      <c r="U35" s="35">
        <f t="shared" si="5"/>
        <v>20414.108378866331</v>
      </c>
      <c r="V35" s="35">
        <f t="shared" si="5"/>
        <v>21466.587183787942</v>
      </c>
      <c r="W35" s="35">
        <f t="shared" si="5"/>
        <v>23210.768758227634</v>
      </c>
      <c r="X35" s="35">
        <f t="shared" si="5"/>
        <v>26715.570402493126</v>
      </c>
      <c r="Z35" s="159"/>
      <c r="AA35" s="154" t="s">
        <v>535</v>
      </c>
      <c r="AB35" s="28" t="s">
        <v>563</v>
      </c>
      <c r="AC35" s="65">
        <v>28924.333377361992</v>
      </c>
      <c r="AD35" s="65">
        <v>29221.500074007952</v>
      </c>
      <c r="AE35" s="65">
        <v>30328.833291486008</v>
      </c>
      <c r="AF35" s="65">
        <v>31299.499986513987</v>
      </c>
      <c r="AG35" s="65">
        <v>31952.166755846007</v>
      </c>
      <c r="AH35" s="65">
        <v>31902.83340204597</v>
      </c>
      <c r="AI35" s="65">
        <v>31259.499850132059</v>
      </c>
      <c r="AJ35" s="65">
        <v>31276.66674447203</v>
      </c>
      <c r="AK35" s="65">
        <v>31678.541643433971</v>
      </c>
      <c r="AL35" s="65">
        <v>32211.083250726017</v>
      </c>
    </row>
    <row r="36" spans="2:38" x14ac:dyDescent="0.25">
      <c r="L36" s="159"/>
      <c r="M36" s="154"/>
      <c r="N36" s="28" t="s">
        <v>404</v>
      </c>
      <c r="O36" s="35">
        <f t="shared" si="5"/>
        <v>18500.829687614736</v>
      </c>
      <c r="P36" s="35">
        <f t="shared" si="5"/>
        <v>18767.866403679465</v>
      </c>
      <c r="Q36" s="35">
        <f t="shared" si="5"/>
        <v>19039.8647122443</v>
      </c>
      <c r="R36" s="35">
        <f t="shared" si="5"/>
        <v>20211.567194739149</v>
      </c>
      <c r="S36" s="35">
        <f t="shared" si="5"/>
        <v>21506.036819826222</v>
      </c>
      <c r="T36" s="35">
        <f t="shared" si="5"/>
        <v>22830.618346940581</v>
      </c>
      <c r="U36" s="35">
        <f t="shared" si="5"/>
        <v>24295.050275791302</v>
      </c>
      <c r="V36" s="35">
        <f t="shared" si="5"/>
        <v>25514.921215689115</v>
      </c>
      <c r="W36" s="35">
        <f t="shared" si="5"/>
        <v>26816.543072540768</v>
      </c>
      <c r="X36" s="35">
        <f t="shared" si="5"/>
        <v>33081.606009066796</v>
      </c>
      <c r="Z36" s="159"/>
      <c r="AA36" s="154"/>
      <c r="AB36" s="28" t="s">
        <v>402</v>
      </c>
      <c r="AC36" s="65">
        <v>14496.874997361996</v>
      </c>
      <c r="AD36" s="65">
        <v>14615.750040008019</v>
      </c>
      <c r="AE36" s="65">
        <v>14920.666643485996</v>
      </c>
      <c r="AF36" s="65">
        <v>15367.958314513986</v>
      </c>
      <c r="AG36" s="65">
        <v>15625.083305846007</v>
      </c>
      <c r="AH36" s="65">
        <v>15604.375026046017</v>
      </c>
      <c r="AI36" s="65">
        <v>15038.041660131998</v>
      </c>
      <c r="AJ36" s="65">
        <v>15177.083366471999</v>
      </c>
      <c r="AK36" s="65">
        <v>15436.500005434005</v>
      </c>
      <c r="AL36" s="65">
        <v>16164.375008726027</v>
      </c>
    </row>
    <row r="37" spans="2:38" x14ac:dyDescent="0.25">
      <c r="Z37" s="159"/>
      <c r="AA37" s="154"/>
      <c r="AB37" s="28" t="s">
        <v>403</v>
      </c>
      <c r="AC37" s="65">
        <v>10387.166659999997</v>
      </c>
      <c r="AD37" s="65">
        <v>10434.124963999933</v>
      </c>
      <c r="AE37" s="65">
        <v>10905.12498800001</v>
      </c>
      <c r="AF37" s="65">
        <v>11305.708252</v>
      </c>
      <c r="AG37" s="65">
        <v>11719.375120000001</v>
      </c>
      <c r="AH37" s="65">
        <v>11670.041685999953</v>
      </c>
      <c r="AI37" s="65">
        <v>11636.083320000062</v>
      </c>
      <c r="AJ37" s="65">
        <v>11540.04168800003</v>
      </c>
      <c r="AK37" s="65">
        <v>11645.000077999966</v>
      </c>
      <c r="AL37" s="65">
        <v>11875.166661999989</v>
      </c>
    </row>
    <row r="38" spans="2:38" x14ac:dyDescent="0.25">
      <c r="Z38" s="159"/>
      <c r="AA38" s="154"/>
      <c r="AB38" s="28" t="s">
        <v>404</v>
      </c>
      <c r="AC38" s="65">
        <v>4040.2917199999997</v>
      </c>
      <c r="AD38" s="65">
        <v>4171.6250700000001</v>
      </c>
      <c r="AE38" s="65">
        <v>4503.0416599999999</v>
      </c>
      <c r="AF38" s="65">
        <v>4625.8334199999999</v>
      </c>
      <c r="AG38" s="65">
        <v>4607.7083300000004</v>
      </c>
      <c r="AH38" s="65">
        <v>4628.41669</v>
      </c>
      <c r="AI38" s="65">
        <v>4585.3748699999996</v>
      </c>
      <c r="AJ38" s="65">
        <v>4559.54169</v>
      </c>
      <c r="AK38" s="65">
        <v>4597.0415599999997</v>
      </c>
      <c r="AL38" s="65">
        <v>4171.5415800000001</v>
      </c>
    </row>
    <row r="41" spans="2:38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</row>
    <row r="44" spans="2:38" x14ac:dyDescent="0.25">
      <c r="AC44" s="79">
        <v>2014</v>
      </c>
      <c r="AD44" s="79">
        <v>2015</v>
      </c>
      <c r="AE44" s="79">
        <v>2016</v>
      </c>
      <c r="AF44" s="79">
        <v>2017</v>
      </c>
      <c r="AG44" s="79">
        <v>2018</v>
      </c>
      <c r="AH44" s="79">
        <v>2019</v>
      </c>
      <c r="AI44" s="79">
        <v>2020</v>
      </c>
      <c r="AJ44" s="79">
        <v>2021</v>
      </c>
      <c r="AK44" s="79">
        <v>2022</v>
      </c>
      <c r="AL44" s="79">
        <v>2023</v>
      </c>
    </row>
    <row r="45" spans="2:38" ht="13.5" customHeight="1" x14ac:dyDescent="0.25">
      <c r="Z45" s="159" t="s">
        <v>134</v>
      </c>
      <c r="AA45" s="154" t="s">
        <v>498</v>
      </c>
      <c r="AB45" s="28" t="s">
        <v>563</v>
      </c>
      <c r="AC45" s="65">
        <v>178585474</v>
      </c>
      <c r="AD45" s="65">
        <v>183538350</v>
      </c>
      <c r="AE45" s="65">
        <v>185504751</v>
      </c>
      <c r="AF45" s="65">
        <v>179151708</v>
      </c>
      <c r="AG45" s="65">
        <v>198616994</v>
      </c>
      <c r="AH45" s="65">
        <v>202783595</v>
      </c>
      <c r="AI45" s="65">
        <v>189503708</v>
      </c>
      <c r="AJ45" s="65">
        <v>182771494</v>
      </c>
      <c r="AK45" s="65">
        <v>186579394</v>
      </c>
      <c r="AL45" s="65">
        <v>221470613</v>
      </c>
    </row>
    <row r="46" spans="2:38" x14ac:dyDescent="0.25">
      <c r="O46" s="79">
        <v>2014</v>
      </c>
      <c r="P46" s="79">
        <v>2015</v>
      </c>
      <c r="Q46" s="79">
        <v>2016</v>
      </c>
      <c r="R46" s="79">
        <v>2017</v>
      </c>
      <c r="S46" s="79">
        <v>2018</v>
      </c>
      <c r="T46" s="79">
        <v>2019</v>
      </c>
      <c r="U46" s="79">
        <v>2020</v>
      </c>
      <c r="V46" s="79">
        <v>2021</v>
      </c>
      <c r="W46" s="79">
        <v>2022</v>
      </c>
      <c r="X46" s="79">
        <v>2023</v>
      </c>
      <c r="Z46" s="159"/>
      <c r="AA46" s="154"/>
      <c r="AB46" s="28" t="s">
        <v>402</v>
      </c>
      <c r="AC46" s="65">
        <v>38962126</v>
      </c>
      <c r="AD46" s="65">
        <v>41876559</v>
      </c>
      <c r="AE46" s="65">
        <v>42557915</v>
      </c>
      <c r="AF46" s="65">
        <v>48384992</v>
      </c>
      <c r="AG46" s="65">
        <v>55984307</v>
      </c>
      <c r="AH46" s="65">
        <v>60504564</v>
      </c>
      <c r="AI46" s="65">
        <v>55559349</v>
      </c>
      <c r="AJ46" s="65">
        <v>53715363</v>
      </c>
      <c r="AK46" s="65">
        <v>53313096</v>
      </c>
      <c r="AL46" s="65">
        <v>59844846</v>
      </c>
    </row>
    <row r="47" spans="2:38" x14ac:dyDescent="0.25">
      <c r="L47" s="159" t="s">
        <v>134</v>
      </c>
      <c r="M47" s="154" t="s">
        <v>406</v>
      </c>
      <c r="N47" s="28" t="s">
        <v>401</v>
      </c>
      <c r="O47" s="35">
        <f t="shared" ref="O47:X50" si="6">AC45/AC53</f>
        <v>37304.396797968329</v>
      </c>
      <c r="P47" s="35">
        <f t="shared" si="6"/>
        <v>37884.293146803102</v>
      </c>
      <c r="Q47" s="35">
        <f t="shared" si="6"/>
        <v>38161.522171389683</v>
      </c>
      <c r="R47" s="35">
        <f t="shared" si="6"/>
        <v>36325.580320474859</v>
      </c>
      <c r="S47" s="35">
        <f t="shared" si="6"/>
        <v>40112.827868607608</v>
      </c>
      <c r="T47" s="35">
        <f t="shared" si="6"/>
        <v>40557.056843025144</v>
      </c>
      <c r="U47" s="35">
        <f t="shared" si="6"/>
        <v>39751.852835840386</v>
      </c>
      <c r="V47" s="35">
        <f t="shared" si="6"/>
        <v>38872.389055719221</v>
      </c>
      <c r="W47" s="35">
        <f t="shared" si="6"/>
        <v>39614.861080189432</v>
      </c>
      <c r="X47" s="35">
        <f t="shared" si="6"/>
        <v>48637.001813372146</v>
      </c>
      <c r="Z47" s="159"/>
      <c r="AA47" s="154"/>
      <c r="AB47" s="28" t="s">
        <v>403</v>
      </c>
      <c r="AC47" s="65">
        <v>73476985</v>
      </c>
      <c r="AD47" s="65">
        <v>75018107</v>
      </c>
      <c r="AE47" s="65">
        <v>72266554</v>
      </c>
      <c r="AF47" s="65">
        <v>64409026.999999993</v>
      </c>
      <c r="AG47" s="65">
        <v>60264075</v>
      </c>
      <c r="AH47" s="65">
        <v>61292191</v>
      </c>
      <c r="AI47" s="65">
        <v>64351388</v>
      </c>
      <c r="AJ47" s="65">
        <v>63091726</v>
      </c>
      <c r="AK47" s="65">
        <v>64550647.999999993</v>
      </c>
      <c r="AL47" s="65">
        <v>94529436</v>
      </c>
    </row>
    <row r="48" spans="2:38" x14ac:dyDescent="0.25">
      <c r="L48" s="159"/>
      <c r="M48" s="154"/>
      <c r="N48" s="28" t="s">
        <v>402</v>
      </c>
      <c r="O48" s="35">
        <f t="shared" si="6"/>
        <v>17718.110984520965</v>
      </c>
      <c r="P48" s="35">
        <f t="shared" si="6"/>
        <v>18233.625240601261</v>
      </c>
      <c r="Q48" s="35">
        <f t="shared" si="6"/>
        <v>17636.626601735799</v>
      </c>
      <c r="R48" s="35">
        <f t="shared" si="6"/>
        <v>18836.617670813102</v>
      </c>
      <c r="S48" s="35">
        <f t="shared" si="6"/>
        <v>20843.973504415346</v>
      </c>
      <c r="T48" s="35">
        <f t="shared" si="6"/>
        <v>22420.169391671105</v>
      </c>
      <c r="U48" s="35">
        <f t="shared" si="6"/>
        <v>22101.811401047853</v>
      </c>
      <c r="V48" s="35">
        <f t="shared" si="6"/>
        <v>21371.45171669402</v>
      </c>
      <c r="W48" s="35">
        <f t="shared" si="6"/>
        <v>21442.457140651724</v>
      </c>
      <c r="X48" s="35">
        <f t="shared" si="6"/>
        <v>24119.639614732627</v>
      </c>
      <c r="Z48" s="159"/>
      <c r="AA48" s="154"/>
      <c r="AB48" s="28" t="s">
        <v>404</v>
      </c>
      <c r="AC48" s="65">
        <v>66146362.999999993</v>
      </c>
      <c r="AD48" s="65">
        <v>66643683.999999993</v>
      </c>
      <c r="AE48" s="65">
        <v>70680282</v>
      </c>
      <c r="AF48" s="65">
        <v>66357688.999999993</v>
      </c>
      <c r="AG48" s="65">
        <v>82368612</v>
      </c>
      <c r="AH48" s="65">
        <v>80986840</v>
      </c>
      <c r="AI48" s="65">
        <v>69592971</v>
      </c>
      <c r="AJ48" s="65">
        <v>65964405</v>
      </c>
      <c r="AK48" s="65">
        <v>68715650</v>
      </c>
      <c r="AL48" s="65">
        <v>67096331.000000007</v>
      </c>
    </row>
    <row r="49" spans="2:38" x14ac:dyDescent="0.25">
      <c r="L49" s="159"/>
      <c r="M49" s="154"/>
      <c r="N49" s="28" t="s">
        <v>403</v>
      </c>
      <c r="O49" s="35">
        <f t="shared" si="6"/>
        <v>49065.068602932719</v>
      </c>
      <c r="P49" s="35">
        <f t="shared" si="6"/>
        <v>50380.126217079509</v>
      </c>
      <c r="Q49" s="35">
        <f t="shared" si="6"/>
        <v>50310.300458676444</v>
      </c>
      <c r="R49" s="35">
        <f t="shared" si="6"/>
        <v>48563.244911470247</v>
      </c>
      <c r="S49" s="35">
        <f t="shared" si="6"/>
        <v>49379.918977899615</v>
      </c>
      <c r="T49" s="35">
        <f t="shared" si="6"/>
        <v>49679.586872936758</v>
      </c>
      <c r="U49" s="35">
        <f t="shared" si="6"/>
        <v>53076.957445660926</v>
      </c>
      <c r="V49" s="35">
        <f t="shared" si="6"/>
        <v>52416.276991926497</v>
      </c>
      <c r="W49" s="35">
        <f t="shared" si="6"/>
        <v>52628.17506781462</v>
      </c>
      <c r="X49" s="35">
        <f t="shared" si="6"/>
        <v>85585.727788450007</v>
      </c>
      <c r="Z49" s="159"/>
      <c r="AA49" s="154" t="s">
        <v>499</v>
      </c>
      <c r="AB49" s="28" t="s">
        <v>563</v>
      </c>
      <c r="AC49" s="65">
        <v>79803122</v>
      </c>
      <c r="AD49" s="65">
        <v>84505046</v>
      </c>
      <c r="AE49" s="65">
        <v>85446138</v>
      </c>
      <c r="AF49" s="65">
        <v>83453377</v>
      </c>
      <c r="AG49" s="65">
        <v>90098974</v>
      </c>
      <c r="AH49" s="65">
        <v>95914362</v>
      </c>
      <c r="AI49" s="65">
        <v>95462491</v>
      </c>
      <c r="AJ49" s="65">
        <v>97374622</v>
      </c>
      <c r="AK49" s="65">
        <v>104859019</v>
      </c>
      <c r="AL49" s="65">
        <v>116791291</v>
      </c>
    </row>
    <row r="50" spans="2:38" x14ac:dyDescent="0.25">
      <c r="L50" s="159"/>
      <c r="M50" s="154"/>
      <c r="N50" s="28" t="s">
        <v>404</v>
      </c>
      <c r="O50" s="35">
        <f t="shared" si="6"/>
        <v>60645.32613732465</v>
      </c>
      <c r="P50" s="35">
        <f t="shared" si="6"/>
        <v>62930.768649669495</v>
      </c>
      <c r="Q50" s="35">
        <f t="shared" si="6"/>
        <v>69870.941037712008</v>
      </c>
      <c r="R50" s="35">
        <f t="shared" si="6"/>
        <v>63997.77118746232</v>
      </c>
      <c r="S50" s="35">
        <f t="shared" si="6"/>
        <v>78809.069550687738</v>
      </c>
      <c r="T50" s="35">
        <f t="shared" si="6"/>
        <v>75862.931663013514</v>
      </c>
      <c r="U50" s="35">
        <f t="shared" si="6"/>
        <v>66854.712294685</v>
      </c>
      <c r="V50" s="35">
        <f t="shared" si="6"/>
        <v>66985.94263475835</v>
      </c>
      <c r="W50" s="35">
        <f t="shared" si="6"/>
        <v>68925.294554422624</v>
      </c>
      <c r="X50" s="35">
        <f t="shared" si="6"/>
        <v>69323.345555676482</v>
      </c>
      <c r="Z50" s="159"/>
      <c r="AA50" s="154"/>
      <c r="AB50" s="28" t="s">
        <v>402</v>
      </c>
      <c r="AC50" s="65">
        <v>23092050</v>
      </c>
      <c r="AD50" s="65">
        <v>24362839</v>
      </c>
      <c r="AE50" s="65">
        <v>26055408</v>
      </c>
      <c r="AF50" s="65">
        <v>28765804</v>
      </c>
      <c r="AG50" s="65">
        <v>32113225</v>
      </c>
      <c r="AH50" s="65">
        <v>35025871</v>
      </c>
      <c r="AI50" s="65">
        <v>34881584</v>
      </c>
      <c r="AJ50" s="65">
        <v>37360432</v>
      </c>
      <c r="AK50" s="65">
        <v>38787892</v>
      </c>
      <c r="AL50" s="65">
        <v>43286004</v>
      </c>
    </row>
    <row r="51" spans="2:38" x14ac:dyDescent="0.25">
      <c r="L51" s="159"/>
      <c r="M51" s="154" t="s">
        <v>410</v>
      </c>
      <c r="N51" s="28" t="s">
        <v>401</v>
      </c>
      <c r="O51" s="35">
        <f t="shared" ref="O51:X54" si="7">AC49/AC53</f>
        <v>16669.929877973591</v>
      </c>
      <c r="P51" s="35">
        <f t="shared" si="7"/>
        <v>17442.7520736025</v>
      </c>
      <c r="Q51" s="35">
        <f t="shared" si="7"/>
        <v>17577.742198886444</v>
      </c>
      <c r="R51" s="35">
        <f t="shared" si="7"/>
        <v>16921.370067140913</v>
      </c>
      <c r="S51" s="35">
        <f t="shared" si="7"/>
        <v>18196.452188779738</v>
      </c>
      <c r="T51" s="35">
        <f t="shared" si="7"/>
        <v>19183.032195954958</v>
      </c>
      <c r="U51" s="35">
        <f t="shared" si="7"/>
        <v>20024.995466446162</v>
      </c>
      <c r="V51" s="35">
        <f t="shared" si="7"/>
        <v>20709.926409736498</v>
      </c>
      <c r="W51" s="35">
        <f t="shared" si="7"/>
        <v>22263.849086624989</v>
      </c>
      <c r="X51" s="35">
        <f t="shared" si="7"/>
        <v>25648.45130109011</v>
      </c>
      <c r="Z51" s="159"/>
      <c r="AA51" s="154"/>
      <c r="AB51" s="28" t="s">
        <v>403</v>
      </c>
      <c r="AC51" s="65">
        <v>27827460</v>
      </c>
      <c r="AD51" s="65">
        <v>30612633</v>
      </c>
      <c r="AE51" s="65">
        <v>29346665</v>
      </c>
      <c r="AF51" s="65">
        <v>26698670</v>
      </c>
      <c r="AG51" s="65">
        <v>26768721</v>
      </c>
      <c r="AH51" s="65">
        <v>28433425</v>
      </c>
      <c r="AI51" s="65">
        <v>28235601</v>
      </c>
      <c r="AJ51" s="65">
        <v>29593942</v>
      </c>
      <c r="AK51" s="65">
        <v>33052036</v>
      </c>
      <c r="AL51" s="65">
        <v>35943803</v>
      </c>
    </row>
    <row r="52" spans="2:38" x14ac:dyDescent="0.25">
      <c r="L52" s="159"/>
      <c r="M52" s="154"/>
      <c r="N52" s="28" t="s">
        <v>402</v>
      </c>
      <c r="O52" s="35">
        <f t="shared" si="7"/>
        <v>10501.15963282156</v>
      </c>
      <c r="P52" s="35">
        <f t="shared" si="7"/>
        <v>10607.912558505697</v>
      </c>
      <c r="Q52" s="35">
        <f t="shared" si="7"/>
        <v>10797.744716861242</v>
      </c>
      <c r="R52" s="35">
        <f t="shared" si="7"/>
        <v>11198.729803273425</v>
      </c>
      <c r="S52" s="35">
        <f t="shared" si="7"/>
        <v>11956.336461239549</v>
      </c>
      <c r="T52" s="35">
        <f t="shared" si="7"/>
        <v>12978.954131639071</v>
      </c>
      <c r="U52" s="35">
        <f t="shared" si="7"/>
        <v>13876.083950116268</v>
      </c>
      <c r="V52" s="35">
        <f t="shared" si="7"/>
        <v>14864.400499403313</v>
      </c>
      <c r="W52" s="35">
        <f t="shared" si="7"/>
        <v>15600.439182639626</v>
      </c>
      <c r="X52" s="35">
        <f t="shared" si="7"/>
        <v>17445.826777495175</v>
      </c>
      <c r="Z52" s="159"/>
      <c r="AA52" s="154"/>
      <c r="AB52" s="28" t="s">
        <v>404</v>
      </c>
      <c r="AC52" s="65">
        <v>28883612</v>
      </c>
      <c r="AD52" s="65">
        <v>29529574</v>
      </c>
      <c r="AE52" s="65">
        <v>30044065</v>
      </c>
      <c r="AF52" s="65">
        <v>27988903</v>
      </c>
      <c r="AG52" s="65">
        <v>31217028</v>
      </c>
      <c r="AH52" s="65">
        <v>32455066.000000004</v>
      </c>
      <c r="AI52" s="65">
        <v>32345306</v>
      </c>
      <c r="AJ52" s="65">
        <v>30420248</v>
      </c>
      <c r="AK52" s="65">
        <v>33019091.000000004</v>
      </c>
      <c r="AL52" s="65">
        <v>37561484</v>
      </c>
    </row>
    <row r="53" spans="2:38" x14ac:dyDescent="0.25">
      <c r="L53" s="159"/>
      <c r="M53" s="154"/>
      <c r="N53" s="28" t="s">
        <v>403</v>
      </c>
      <c r="O53" s="35">
        <f t="shared" si="7"/>
        <v>18582.093888928161</v>
      </c>
      <c r="P53" s="35">
        <f t="shared" si="7"/>
        <v>20558.614127348392</v>
      </c>
      <c r="Q53" s="35">
        <f t="shared" si="7"/>
        <v>20430.468202622807</v>
      </c>
      <c r="R53" s="35">
        <f t="shared" si="7"/>
        <v>20130.315740067359</v>
      </c>
      <c r="S53" s="35">
        <f t="shared" si="7"/>
        <v>21934.083848827016</v>
      </c>
      <c r="T53" s="35">
        <f t="shared" si="7"/>
        <v>23046.342190355568</v>
      </c>
      <c r="U53" s="35">
        <f t="shared" si="7"/>
        <v>23288.69414175901</v>
      </c>
      <c r="V53" s="35">
        <f t="shared" si="7"/>
        <v>24586.492706745845</v>
      </c>
      <c r="W53" s="35">
        <f t="shared" si="7"/>
        <v>26947.341209583388</v>
      </c>
      <c r="X53" s="35">
        <f t="shared" si="7"/>
        <v>32543.053988385931</v>
      </c>
      <c r="Z53" s="159"/>
      <c r="AA53" s="154" t="s">
        <v>535</v>
      </c>
      <c r="AB53" s="28" t="s">
        <v>563</v>
      </c>
      <c r="AC53" s="65">
        <v>4787.2500114980039</v>
      </c>
      <c r="AD53" s="65">
        <v>4844.7083145719989</v>
      </c>
      <c r="AE53" s="65">
        <v>4861.041710204001</v>
      </c>
      <c r="AF53" s="65">
        <v>4931.8333367140021</v>
      </c>
      <c r="AG53" s="65">
        <v>4951.4582878719984</v>
      </c>
      <c r="AH53" s="65">
        <v>4999.9583496620016</v>
      </c>
      <c r="AI53" s="65">
        <v>4767.1666722700011</v>
      </c>
      <c r="AJ53" s="65">
        <v>4701.8333176799997</v>
      </c>
      <c r="AK53" s="65">
        <v>4709.8333532540009</v>
      </c>
      <c r="AL53" s="65">
        <v>4553.5416399599981</v>
      </c>
    </row>
    <row r="54" spans="2:38" x14ac:dyDescent="0.25">
      <c r="L54" s="159"/>
      <c r="M54" s="154"/>
      <c r="N54" s="28" t="s">
        <v>404</v>
      </c>
      <c r="O54" s="35">
        <f t="shared" si="7"/>
        <v>26481.517506320706</v>
      </c>
      <c r="P54" s="35">
        <f t="shared" si="7"/>
        <v>27884.394711992445</v>
      </c>
      <c r="Q54" s="35">
        <f t="shared" si="7"/>
        <v>29700.038465440572</v>
      </c>
      <c r="R54" s="35">
        <f t="shared" si="7"/>
        <v>26993.517058468959</v>
      </c>
      <c r="S54" s="35">
        <f t="shared" si="7"/>
        <v>29867.990622662997</v>
      </c>
      <c r="T54" s="35">
        <f t="shared" si="7"/>
        <v>30401.685682224343</v>
      </c>
      <c r="U54" s="35">
        <f t="shared" si="7"/>
        <v>31072.622646237483</v>
      </c>
      <c r="V54" s="35">
        <f t="shared" si="7"/>
        <v>30891.341890571472</v>
      </c>
      <c r="W54" s="35">
        <f t="shared" si="7"/>
        <v>33119.828934082485</v>
      </c>
      <c r="X54" s="35">
        <f t="shared" si="7"/>
        <v>38808.19854242124</v>
      </c>
      <c r="Z54" s="159"/>
      <c r="AA54" s="154"/>
      <c r="AB54" s="28" t="s">
        <v>402</v>
      </c>
      <c r="AC54" s="65">
        <v>2198.9999968979987</v>
      </c>
      <c r="AD54" s="65">
        <v>2296.6666500720021</v>
      </c>
      <c r="AE54" s="65">
        <v>2413.041675204001</v>
      </c>
      <c r="AF54" s="65">
        <v>2568.6666707140002</v>
      </c>
      <c r="AG54" s="65">
        <v>2685.8749838720018</v>
      </c>
      <c r="AH54" s="65">
        <v>2698.6666756620007</v>
      </c>
      <c r="AI54" s="65">
        <v>2513.7916522699998</v>
      </c>
      <c r="AJ54" s="65">
        <v>2513.4166696799998</v>
      </c>
      <c r="AK54" s="65">
        <v>2486.3333362539997</v>
      </c>
      <c r="AL54" s="65">
        <v>2481.1666739599996</v>
      </c>
    </row>
    <row r="55" spans="2:38" x14ac:dyDescent="0.25">
      <c r="Z55" s="159"/>
      <c r="AA55" s="154"/>
      <c r="AB55" s="28" t="s">
        <v>403</v>
      </c>
      <c r="AC55" s="65">
        <v>1497.5416746000051</v>
      </c>
      <c r="AD55" s="65">
        <v>1489.0416644999968</v>
      </c>
      <c r="AE55" s="65">
        <v>1436.4166650000002</v>
      </c>
      <c r="AF55" s="65">
        <v>1326.2916660000019</v>
      </c>
      <c r="AG55" s="65">
        <v>1220.4166439999967</v>
      </c>
      <c r="AH55" s="65">
        <v>1233.7500140000011</v>
      </c>
      <c r="AI55" s="65">
        <v>1212.4166700000014</v>
      </c>
      <c r="AJ55" s="65">
        <v>1203.666678</v>
      </c>
      <c r="AK55" s="65">
        <v>1226.5416370000012</v>
      </c>
      <c r="AL55" s="65">
        <v>1104.4999959999986</v>
      </c>
    </row>
    <row r="56" spans="2:38" x14ac:dyDescent="0.25">
      <c r="Z56" s="159"/>
      <c r="AA56" s="154"/>
      <c r="AB56" s="28" t="s">
        <v>404</v>
      </c>
      <c r="AC56" s="65">
        <v>1090.7083400000001</v>
      </c>
      <c r="AD56" s="65">
        <v>1059</v>
      </c>
      <c r="AE56" s="65">
        <v>1011.5833699999999</v>
      </c>
      <c r="AF56" s="65">
        <v>1036.875</v>
      </c>
      <c r="AG56" s="65">
        <v>1045.1666599999999</v>
      </c>
      <c r="AH56" s="65">
        <v>1067.5416599999999</v>
      </c>
      <c r="AI56" s="65">
        <v>1040.9583499999999</v>
      </c>
      <c r="AJ56" s="65">
        <v>984.74996999999996</v>
      </c>
      <c r="AK56" s="65">
        <v>996.95838000000003</v>
      </c>
      <c r="AL56" s="65">
        <v>967.87496999999996</v>
      </c>
    </row>
    <row r="59" spans="2:38" x14ac:dyDescent="0.25">
      <c r="B59" s="164" t="s">
        <v>436</v>
      </c>
      <c r="C59" s="164"/>
      <c r="D59" s="164"/>
      <c r="E59" s="164"/>
      <c r="F59" s="164"/>
      <c r="G59" s="164"/>
      <c r="H59" s="164"/>
      <c r="I59" s="164"/>
      <c r="J59" s="164"/>
    </row>
    <row r="62" spans="2:38" x14ac:dyDescent="0.25">
      <c r="AC62" s="79">
        <v>2014</v>
      </c>
      <c r="AD62" s="79">
        <v>2015</v>
      </c>
      <c r="AE62" s="79">
        <v>2016</v>
      </c>
      <c r="AF62" s="79">
        <v>2017</v>
      </c>
      <c r="AG62" s="79">
        <v>2018</v>
      </c>
      <c r="AH62" s="79">
        <v>2019</v>
      </c>
      <c r="AI62" s="79">
        <v>2020</v>
      </c>
      <c r="AJ62" s="79">
        <v>2021</v>
      </c>
      <c r="AK62" s="79">
        <v>2022</v>
      </c>
      <c r="AL62" s="79">
        <v>2023</v>
      </c>
    </row>
    <row r="63" spans="2:38" ht="13.5" customHeight="1" x14ac:dyDescent="0.25">
      <c r="Z63" s="159" t="s">
        <v>135</v>
      </c>
      <c r="AA63" s="154" t="s">
        <v>498</v>
      </c>
      <c r="AB63" s="28" t="s">
        <v>563</v>
      </c>
      <c r="AC63" s="65">
        <v>345227321</v>
      </c>
      <c r="AD63" s="65">
        <v>357231218.6796875</v>
      </c>
      <c r="AE63" s="65">
        <v>379475848</v>
      </c>
      <c r="AF63" s="65">
        <v>415499197.56</v>
      </c>
      <c r="AG63" s="65">
        <v>430454824</v>
      </c>
      <c r="AH63" s="65">
        <v>473342377</v>
      </c>
      <c r="AI63" s="65">
        <v>501554964</v>
      </c>
      <c r="AJ63" s="65">
        <v>537712832</v>
      </c>
      <c r="AK63" s="65">
        <v>572333736</v>
      </c>
      <c r="AL63" s="65">
        <v>640984886</v>
      </c>
    </row>
    <row r="64" spans="2:38" x14ac:dyDescent="0.25">
      <c r="O64" s="79">
        <v>2014</v>
      </c>
      <c r="P64" s="79">
        <v>2015</v>
      </c>
      <c r="Q64" s="79">
        <v>2016</v>
      </c>
      <c r="R64" s="79">
        <v>2017</v>
      </c>
      <c r="S64" s="79">
        <v>2018</v>
      </c>
      <c r="T64" s="79">
        <v>2019</v>
      </c>
      <c r="U64" s="79">
        <v>2020</v>
      </c>
      <c r="V64" s="79">
        <v>2021</v>
      </c>
      <c r="W64" s="79">
        <v>2022</v>
      </c>
      <c r="X64" s="79">
        <v>2023</v>
      </c>
      <c r="Z64" s="159"/>
      <c r="AA64" s="154"/>
      <c r="AB64" s="28" t="s">
        <v>402</v>
      </c>
      <c r="AC64" s="65">
        <v>96740386</v>
      </c>
      <c r="AD64" s="65">
        <v>89619942.6796875</v>
      </c>
      <c r="AE64" s="65">
        <v>102420270</v>
      </c>
      <c r="AF64" s="65">
        <v>105924380.56</v>
      </c>
      <c r="AG64" s="65">
        <v>107498020</v>
      </c>
      <c r="AH64" s="65">
        <v>114305277</v>
      </c>
      <c r="AI64" s="65">
        <v>112289964</v>
      </c>
      <c r="AJ64" s="65">
        <v>123419621</v>
      </c>
      <c r="AK64" s="65">
        <v>145406523</v>
      </c>
      <c r="AL64" s="65">
        <v>169747713</v>
      </c>
    </row>
    <row r="65" spans="2:38" x14ac:dyDescent="0.25">
      <c r="L65" s="159" t="s">
        <v>135</v>
      </c>
      <c r="M65" s="154" t="s">
        <v>406</v>
      </c>
      <c r="N65" s="28" t="s">
        <v>401</v>
      </c>
      <c r="O65" s="35">
        <f t="shared" ref="O65:X68" si="8">AC63/AC71</f>
        <v>23796.609658668312</v>
      </c>
      <c r="P65" s="35">
        <f t="shared" si="8"/>
        <v>24280.727792725964</v>
      </c>
      <c r="Q65" s="35">
        <f t="shared" si="8"/>
        <v>25237.329454950366</v>
      </c>
      <c r="R65" s="35">
        <f t="shared" si="8"/>
        <v>26789.116435483204</v>
      </c>
      <c r="S65" s="35">
        <f t="shared" si="8"/>
        <v>26870.747734579818</v>
      </c>
      <c r="T65" s="35">
        <f t="shared" si="8"/>
        <v>29956.245244842983</v>
      </c>
      <c r="U65" s="35">
        <f t="shared" si="8"/>
        <v>32319.635895155527</v>
      </c>
      <c r="V65" s="35">
        <f t="shared" si="8"/>
        <v>35777.357965932002</v>
      </c>
      <c r="W65" s="35">
        <f t="shared" si="8"/>
        <v>39856.572119101882</v>
      </c>
      <c r="X65" s="35">
        <f t="shared" si="8"/>
        <v>41938.636293149233</v>
      </c>
      <c r="Z65" s="159"/>
      <c r="AA65" s="154"/>
      <c r="AB65" s="28" t="s">
        <v>403</v>
      </c>
      <c r="AC65" s="65">
        <v>172218623</v>
      </c>
      <c r="AD65" s="65">
        <v>182760617</v>
      </c>
      <c r="AE65" s="65">
        <v>194745873</v>
      </c>
      <c r="AF65" s="65">
        <v>218455971</v>
      </c>
      <c r="AG65" s="65">
        <v>234703995</v>
      </c>
      <c r="AH65" s="65">
        <v>258586123</v>
      </c>
      <c r="AI65" s="65">
        <v>278200440</v>
      </c>
      <c r="AJ65" s="65">
        <v>298857911</v>
      </c>
      <c r="AK65" s="65">
        <v>288203764</v>
      </c>
      <c r="AL65" s="65">
        <v>328216799</v>
      </c>
    </row>
    <row r="66" spans="2:38" x14ac:dyDescent="0.25">
      <c r="L66" s="159"/>
      <c r="M66" s="154"/>
      <c r="N66" s="28" t="s">
        <v>402</v>
      </c>
      <c r="O66" s="35">
        <f t="shared" si="8"/>
        <v>17942.852796919018</v>
      </c>
      <c r="P66" s="35">
        <f t="shared" si="8"/>
        <v>16540.639696996983</v>
      </c>
      <c r="Q66" s="35">
        <f t="shared" si="8"/>
        <v>19136.225835886755</v>
      </c>
      <c r="R66" s="35">
        <f t="shared" si="8"/>
        <v>20053.681410310808</v>
      </c>
      <c r="S66" s="35">
        <f t="shared" si="8"/>
        <v>19712.501473855813</v>
      </c>
      <c r="T66" s="35">
        <f t="shared" si="8"/>
        <v>21856.041706525015</v>
      </c>
      <c r="U66" s="35">
        <f t="shared" si="8"/>
        <v>23236.412575263217</v>
      </c>
      <c r="V66" s="35">
        <f t="shared" si="8"/>
        <v>25435.107648576875</v>
      </c>
      <c r="W66" s="35">
        <f t="shared" si="8"/>
        <v>32043.160862814533</v>
      </c>
      <c r="X66" s="35">
        <f t="shared" si="8"/>
        <v>35094.198277395466</v>
      </c>
      <c r="Z66" s="159"/>
      <c r="AA66" s="154"/>
      <c r="AB66" s="28" t="s">
        <v>404</v>
      </c>
      <c r="AC66" s="65">
        <v>76268312</v>
      </c>
      <c r="AD66" s="65">
        <v>84850659</v>
      </c>
      <c r="AE66" s="65">
        <v>82309705</v>
      </c>
      <c r="AF66" s="65">
        <v>91118846</v>
      </c>
      <c r="AG66" s="65">
        <v>88252809</v>
      </c>
      <c r="AH66" s="65">
        <v>100450977</v>
      </c>
      <c r="AI66" s="65">
        <v>111064560</v>
      </c>
      <c r="AJ66" s="65">
        <v>115435300</v>
      </c>
      <c r="AK66" s="65">
        <v>138723449</v>
      </c>
      <c r="AL66" s="65">
        <v>143020374</v>
      </c>
    </row>
    <row r="67" spans="2:38" x14ac:dyDescent="0.25">
      <c r="L67" s="159"/>
      <c r="M67" s="154"/>
      <c r="N67" s="28" t="s">
        <v>403</v>
      </c>
      <c r="O67" s="35">
        <f t="shared" si="8"/>
        <v>26807.062953015979</v>
      </c>
      <c r="P67" s="35">
        <f t="shared" si="8"/>
        <v>27790.655779630495</v>
      </c>
      <c r="Q67" s="35">
        <f t="shared" si="8"/>
        <v>28465.549738516653</v>
      </c>
      <c r="R67" s="35">
        <f t="shared" si="8"/>
        <v>30617.693983592733</v>
      </c>
      <c r="S67" s="35">
        <f t="shared" si="8"/>
        <v>32094.261163458781</v>
      </c>
      <c r="T67" s="35">
        <f t="shared" si="8"/>
        <v>34979.128427257063</v>
      </c>
      <c r="U67" s="35">
        <f t="shared" si="8"/>
        <v>37016.890120239419</v>
      </c>
      <c r="V67" s="35">
        <f t="shared" si="8"/>
        <v>42754.555879720931</v>
      </c>
      <c r="W67" s="35">
        <f t="shared" si="8"/>
        <v>44789.519600252934</v>
      </c>
      <c r="X67" s="35">
        <f t="shared" si="8"/>
        <v>47263.12523166366</v>
      </c>
      <c r="Z67" s="159"/>
      <c r="AA67" s="154" t="s">
        <v>499</v>
      </c>
      <c r="AB67" s="28" t="s">
        <v>563</v>
      </c>
      <c r="AC67" s="65">
        <v>203886442</v>
      </c>
      <c r="AD67" s="65">
        <v>214525873.44921875</v>
      </c>
      <c r="AE67" s="65">
        <v>225220547</v>
      </c>
      <c r="AF67" s="65">
        <v>248251211.27000001</v>
      </c>
      <c r="AG67" s="65">
        <v>270305659</v>
      </c>
      <c r="AH67" s="65">
        <v>289279204</v>
      </c>
      <c r="AI67" s="65">
        <v>298735854</v>
      </c>
      <c r="AJ67" s="65">
        <v>312354083</v>
      </c>
      <c r="AK67" s="65">
        <v>317523269</v>
      </c>
      <c r="AL67" s="65">
        <v>375822683</v>
      </c>
    </row>
    <row r="68" spans="2:38" x14ac:dyDescent="0.25">
      <c r="L68" s="159"/>
      <c r="M68" s="154"/>
      <c r="N68" s="28" t="s">
        <v>404</v>
      </c>
      <c r="O68" s="35">
        <f t="shared" si="8"/>
        <v>28337.173688676561</v>
      </c>
      <c r="P68" s="35">
        <f t="shared" si="8"/>
        <v>31217.571872336317</v>
      </c>
      <c r="Q68" s="35">
        <f t="shared" si="8"/>
        <v>28955.102192358423</v>
      </c>
      <c r="R68" s="35">
        <f t="shared" si="8"/>
        <v>29459.697389654146</v>
      </c>
      <c r="S68" s="35">
        <f t="shared" si="8"/>
        <v>27127.9303279714</v>
      </c>
      <c r="T68" s="35">
        <f t="shared" si="8"/>
        <v>31602.02192356631</v>
      </c>
      <c r="U68" s="35">
        <f t="shared" si="8"/>
        <v>35029.693183010888</v>
      </c>
      <c r="V68" s="35">
        <f t="shared" si="8"/>
        <v>36220.674787073702</v>
      </c>
      <c r="W68" s="35">
        <f t="shared" si="8"/>
        <v>40953.082106900474</v>
      </c>
      <c r="X68" s="35">
        <f t="shared" si="8"/>
        <v>40833.792828408899</v>
      </c>
      <c r="Z68" s="159"/>
      <c r="AA68" s="154"/>
      <c r="AB68" s="28" t="s">
        <v>402</v>
      </c>
      <c r="AC68" s="65">
        <v>63203285</v>
      </c>
      <c r="AD68" s="65">
        <v>62450415.44921875</v>
      </c>
      <c r="AE68" s="65">
        <v>65105769</v>
      </c>
      <c r="AF68" s="65">
        <v>69216884.270000011</v>
      </c>
      <c r="AG68" s="65">
        <v>74707942</v>
      </c>
      <c r="AH68" s="65">
        <v>76762034</v>
      </c>
      <c r="AI68" s="65">
        <v>73189974</v>
      </c>
      <c r="AJ68" s="65">
        <v>81634919</v>
      </c>
      <c r="AK68" s="65">
        <v>80745977</v>
      </c>
      <c r="AL68" s="65">
        <v>101479112</v>
      </c>
    </row>
    <row r="69" spans="2:38" x14ac:dyDescent="0.25">
      <c r="L69" s="159"/>
      <c r="M69" s="154" t="s">
        <v>410</v>
      </c>
      <c r="N69" s="28" t="s">
        <v>401</v>
      </c>
      <c r="O69" s="35">
        <f t="shared" ref="O69:X72" si="9">AC67/AC71</f>
        <v>14053.945849114059</v>
      </c>
      <c r="P69" s="35">
        <f t="shared" si="9"/>
        <v>14581.156588074642</v>
      </c>
      <c r="Q69" s="35">
        <f t="shared" si="9"/>
        <v>14978.463516505886</v>
      </c>
      <c r="R69" s="35">
        <f t="shared" si="9"/>
        <v>16005.880740603397</v>
      </c>
      <c r="S69" s="35">
        <f t="shared" si="9"/>
        <v>16873.58293891104</v>
      </c>
      <c r="T69" s="35">
        <f t="shared" si="9"/>
        <v>18307.506786481877</v>
      </c>
      <c r="U69" s="35">
        <f t="shared" si="9"/>
        <v>19250.201320125587</v>
      </c>
      <c r="V69" s="35">
        <f t="shared" si="9"/>
        <v>20782.847599239431</v>
      </c>
      <c r="W69" s="35">
        <f t="shared" si="9"/>
        <v>22111.904775767904</v>
      </c>
      <c r="X69" s="35">
        <f t="shared" si="9"/>
        <v>24589.489014960203</v>
      </c>
      <c r="Z69" s="159"/>
      <c r="AA69" s="154"/>
      <c r="AB69" s="28" t="s">
        <v>403</v>
      </c>
      <c r="AC69" s="65">
        <v>97308926</v>
      </c>
      <c r="AD69" s="65">
        <v>105354932</v>
      </c>
      <c r="AE69" s="65">
        <v>114557027</v>
      </c>
      <c r="AF69" s="65">
        <v>127309127</v>
      </c>
      <c r="AG69" s="65">
        <v>138992834</v>
      </c>
      <c r="AH69" s="65">
        <v>150615705</v>
      </c>
      <c r="AI69" s="65">
        <v>159243726</v>
      </c>
      <c r="AJ69" s="65">
        <v>159657269</v>
      </c>
      <c r="AK69" s="65">
        <v>156780202</v>
      </c>
      <c r="AL69" s="65">
        <v>183010399</v>
      </c>
    </row>
    <row r="70" spans="2:38" x14ac:dyDescent="0.25">
      <c r="L70" s="159"/>
      <c r="M70" s="154"/>
      <c r="N70" s="28" t="s">
        <v>402</v>
      </c>
      <c r="O70" s="35">
        <f t="shared" si="9"/>
        <v>11722.583358688686</v>
      </c>
      <c r="P70" s="35">
        <f t="shared" si="9"/>
        <v>11526.115616534817</v>
      </c>
      <c r="Q70" s="35">
        <f t="shared" si="9"/>
        <v>12164.376239225641</v>
      </c>
      <c r="R70" s="35">
        <f t="shared" si="9"/>
        <v>13104.191292189642</v>
      </c>
      <c r="S70" s="35">
        <f t="shared" si="9"/>
        <v>13699.605041876443</v>
      </c>
      <c r="T70" s="35">
        <f t="shared" si="9"/>
        <v>14677.486994600356</v>
      </c>
      <c r="U70" s="35">
        <f t="shared" si="9"/>
        <v>15145.364480095372</v>
      </c>
      <c r="V70" s="35">
        <f t="shared" si="9"/>
        <v>16823.848070703876</v>
      </c>
      <c r="W70" s="35">
        <f t="shared" si="9"/>
        <v>17793.949519280661</v>
      </c>
      <c r="X70" s="35">
        <f t="shared" si="9"/>
        <v>20980.124059415291</v>
      </c>
      <c r="Z70" s="159"/>
      <c r="AA70" s="154"/>
      <c r="AB70" s="28" t="s">
        <v>404</v>
      </c>
      <c r="AC70" s="65">
        <v>43374231</v>
      </c>
      <c r="AD70" s="65">
        <v>46720526</v>
      </c>
      <c r="AE70" s="65">
        <v>45557751</v>
      </c>
      <c r="AF70" s="65">
        <v>51725200</v>
      </c>
      <c r="AG70" s="65">
        <v>56604883</v>
      </c>
      <c r="AH70" s="65">
        <v>61901465</v>
      </c>
      <c r="AI70" s="65">
        <v>66302154</v>
      </c>
      <c r="AJ70" s="65">
        <v>71061895</v>
      </c>
      <c r="AK70" s="65">
        <v>79997090</v>
      </c>
      <c r="AL70" s="65">
        <v>91333172</v>
      </c>
    </row>
    <row r="71" spans="2:38" x14ac:dyDescent="0.25">
      <c r="L71" s="159"/>
      <c r="M71" s="154"/>
      <c r="N71" s="28" t="s">
        <v>403</v>
      </c>
      <c r="O71" s="35">
        <f t="shared" si="9"/>
        <v>15146.831740562537</v>
      </c>
      <c r="P71" s="35">
        <f t="shared" si="9"/>
        <v>16020.314977916592</v>
      </c>
      <c r="Q71" s="35">
        <f t="shared" si="9"/>
        <v>16744.533271650358</v>
      </c>
      <c r="R71" s="35">
        <f t="shared" si="9"/>
        <v>17843.009160891022</v>
      </c>
      <c r="S71" s="35">
        <f t="shared" si="9"/>
        <v>19006.375729758129</v>
      </c>
      <c r="T71" s="35">
        <f t="shared" si="9"/>
        <v>20373.893336715766</v>
      </c>
      <c r="U71" s="35">
        <f t="shared" si="9"/>
        <v>21188.706630656347</v>
      </c>
      <c r="V71" s="35">
        <f t="shared" si="9"/>
        <v>22840.538522883991</v>
      </c>
      <c r="W71" s="35">
        <f t="shared" si="9"/>
        <v>24365.087509442154</v>
      </c>
      <c r="X71" s="35">
        <f t="shared" si="9"/>
        <v>26353.445140490003</v>
      </c>
      <c r="Z71" s="159"/>
      <c r="AA71" s="154" t="s">
        <v>535</v>
      </c>
      <c r="AB71" s="28" t="s">
        <v>563</v>
      </c>
      <c r="AC71" s="65">
        <v>14507.416222388014</v>
      </c>
      <c r="AD71" s="65">
        <v>14712.541639164006</v>
      </c>
      <c r="AE71" s="65">
        <v>15036.291723234008</v>
      </c>
      <c r="AF71" s="65">
        <v>15510.000061430004</v>
      </c>
      <c r="AG71" s="65">
        <v>16019.458343768008</v>
      </c>
      <c r="AH71" s="65">
        <v>15801.125045252014</v>
      </c>
      <c r="AI71" s="65">
        <v>15518.583366070017</v>
      </c>
      <c r="AJ71" s="65">
        <v>15029.416999210007</v>
      </c>
      <c r="AK71" s="65">
        <v>14359.833411907999</v>
      </c>
      <c r="AL71" s="65">
        <v>15283.875267654001</v>
      </c>
    </row>
    <row r="72" spans="2:38" x14ac:dyDescent="0.25">
      <c r="L72" s="159"/>
      <c r="M72" s="154"/>
      <c r="N72" s="28" t="s">
        <v>404</v>
      </c>
      <c r="O72" s="35">
        <f t="shared" si="9"/>
        <v>16115.514887228384</v>
      </c>
      <c r="P72" s="35">
        <f t="shared" si="9"/>
        <v>17189.040079445436</v>
      </c>
      <c r="Q72" s="35">
        <f t="shared" si="9"/>
        <v>16026.413116886024</v>
      </c>
      <c r="R72" s="35">
        <f t="shared" si="9"/>
        <v>16723.310339326934</v>
      </c>
      <c r="S72" s="35">
        <f t="shared" si="9"/>
        <v>17399.710441476971</v>
      </c>
      <c r="T72" s="35">
        <f t="shared" si="9"/>
        <v>19474.289971623399</v>
      </c>
      <c r="U72" s="35">
        <f t="shared" si="9"/>
        <v>20911.658156235779</v>
      </c>
      <c r="V72" s="35">
        <f t="shared" si="9"/>
        <v>22297.423652454483</v>
      </c>
      <c r="W72" s="35">
        <f t="shared" si="9"/>
        <v>23616.248144775487</v>
      </c>
      <c r="X72" s="35">
        <f t="shared" si="9"/>
        <v>26076.563216157138</v>
      </c>
      <c r="Z72" s="159"/>
      <c r="AA72" s="154"/>
      <c r="AB72" s="28" t="s">
        <v>402</v>
      </c>
      <c r="AC72" s="65">
        <v>5391.5833281879995</v>
      </c>
      <c r="AD72" s="65">
        <v>5418.1666683640024</v>
      </c>
      <c r="AE72" s="65">
        <v>5352.166664333994</v>
      </c>
      <c r="AF72" s="65">
        <v>5282.0416557299986</v>
      </c>
      <c r="AG72" s="65">
        <v>5453.2916658279964</v>
      </c>
      <c r="AH72" s="65">
        <v>5229.9166763519997</v>
      </c>
      <c r="AI72" s="65">
        <v>4832.5000099000008</v>
      </c>
      <c r="AJ72" s="65">
        <v>4852.3333459099977</v>
      </c>
      <c r="AK72" s="65">
        <v>4537.8333187080007</v>
      </c>
      <c r="AL72" s="65">
        <v>4836.9166794540006</v>
      </c>
    </row>
    <row r="73" spans="2:38" x14ac:dyDescent="0.25">
      <c r="Z73" s="159"/>
      <c r="AA73" s="154"/>
      <c r="AB73" s="28" t="s">
        <v>403</v>
      </c>
      <c r="AC73" s="65">
        <v>6424.3749232000155</v>
      </c>
      <c r="AD73" s="65">
        <v>6576.3333708000027</v>
      </c>
      <c r="AE73" s="65">
        <v>6841.4583519000134</v>
      </c>
      <c r="AF73" s="65">
        <v>7134.9583387000066</v>
      </c>
      <c r="AG73" s="65">
        <v>7312.9583449400106</v>
      </c>
      <c r="AH73" s="65">
        <v>7392.583366900014</v>
      </c>
      <c r="AI73" s="65">
        <v>7515.5000621700165</v>
      </c>
      <c r="AJ73" s="65">
        <v>6990.08339230001</v>
      </c>
      <c r="AK73" s="65">
        <v>6434.6250321999987</v>
      </c>
      <c r="AL73" s="65">
        <v>6944.4582301999999</v>
      </c>
    </row>
    <row r="74" spans="2:38" x14ac:dyDescent="0.25">
      <c r="Z74" s="159"/>
      <c r="AA74" s="154"/>
      <c r="AB74" s="28" t="s">
        <v>404</v>
      </c>
      <c r="AC74" s="65">
        <v>2691.4579709999998</v>
      </c>
      <c r="AD74" s="65">
        <v>2718.0416</v>
      </c>
      <c r="AE74" s="65">
        <v>2842.6667069999999</v>
      </c>
      <c r="AF74" s="65">
        <v>3093.0000669999999</v>
      </c>
      <c r="AG74" s="65">
        <v>3253.2083330000005</v>
      </c>
      <c r="AH74" s="65">
        <v>3178.6250019999998</v>
      </c>
      <c r="AI74" s="65">
        <v>3170.583294</v>
      </c>
      <c r="AJ74" s="65">
        <v>3187.0002609999997</v>
      </c>
      <c r="AK74" s="65">
        <v>3387.3750609999997</v>
      </c>
      <c r="AL74" s="65">
        <v>3502.5003579999998</v>
      </c>
    </row>
    <row r="77" spans="2:38" x14ac:dyDescent="0.25">
      <c r="B77" s="164" t="s">
        <v>437</v>
      </c>
      <c r="C77" s="164"/>
      <c r="D77" s="164"/>
      <c r="E77" s="164"/>
      <c r="F77" s="164"/>
      <c r="G77" s="164"/>
      <c r="H77" s="164"/>
      <c r="I77" s="164"/>
      <c r="J77" s="164"/>
    </row>
    <row r="80" spans="2:38" x14ac:dyDescent="0.25">
      <c r="AC80" s="79">
        <v>2014</v>
      </c>
      <c r="AD80" s="79">
        <v>2015</v>
      </c>
      <c r="AE80" s="79">
        <v>2016</v>
      </c>
      <c r="AF80" s="79">
        <v>2017</v>
      </c>
      <c r="AG80" s="79">
        <v>2018</v>
      </c>
      <c r="AH80" s="79">
        <v>2019</v>
      </c>
      <c r="AI80" s="79">
        <v>2020</v>
      </c>
      <c r="AJ80" s="79">
        <v>2021</v>
      </c>
      <c r="AK80" s="79">
        <v>2022</v>
      </c>
      <c r="AL80" s="79">
        <v>2023</v>
      </c>
    </row>
    <row r="81" spans="2:38" ht="13.5" customHeight="1" x14ac:dyDescent="0.25">
      <c r="Z81" s="159" t="s">
        <v>133</v>
      </c>
      <c r="AA81" s="154" t="s">
        <v>498</v>
      </c>
      <c r="AB81" s="28" t="s">
        <v>563</v>
      </c>
      <c r="AC81" s="65">
        <v>848088226</v>
      </c>
      <c r="AD81" s="65">
        <v>946002415.86010742</v>
      </c>
      <c r="AE81" s="65">
        <v>1032252062.21</v>
      </c>
      <c r="AF81" s="65">
        <v>1118136027</v>
      </c>
      <c r="AG81" s="65">
        <v>1196550776</v>
      </c>
      <c r="AH81" s="65">
        <v>1300808313</v>
      </c>
      <c r="AI81" s="65">
        <v>1429494119</v>
      </c>
      <c r="AJ81" s="65">
        <v>1564695794</v>
      </c>
      <c r="AK81" s="65">
        <v>1680897876</v>
      </c>
      <c r="AL81" s="65">
        <v>1846140910</v>
      </c>
    </row>
    <row r="82" spans="2:38" x14ac:dyDescent="0.25">
      <c r="O82" s="79">
        <v>2014</v>
      </c>
      <c r="P82" s="79">
        <v>2015</v>
      </c>
      <c r="Q82" s="79">
        <v>2016</v>
      </c>
      <c r="R82" s="79">
        <v>2017</v>
      </c>
      <c r="S82" s="79">
        <v>2018</v>
      </c>
      <c r="T82" s="79">
        <v>2019</v>
      </c>
      <c r="U82" s="79">
        <v>2020</v>
      </c>
      <c r="V82" s="79">
        <v>2021</v>
      </c>
      <c r="W82" s="79">
        <v>2022</v>
      </c>
      <c r="X82" s="79">
        <v>2023</v>
      </c>
      <c r="Z82" s="159"/>
      <c r="AA82" s="154"/>
      <c r="AB82" s="28" t="s">
        <v>402</v>
      </c>
      <c r="AC82" s="65">
        <v>230907939</v>
      </c>
      <c r="AD82" s="65">
        <v>246181006.86010742</v>
      </c>
      <c r="AE82" s="65">
        <v>252178632.21000001</v>
      </c>
      <c r="AF82" s="65">
        <v>265726587</v>
      </c>
      <c r="AG82" s="65">
        <v>297500629</v>
      </c>
      <c r="AH82" s="65">
        <v>304557800</v>
      </c>
      <c r="AI82" s="65">
        <v>333032055</v>
      </c>
      <c r="AJ82" s="65">
        <v>356816173</v>
      </c>
      <c r="AK82" s="65">
        <v>386981631</v>
      </c>
      <c r="AL82" s="65">
        <v>420626489</v>
      </c>
    </row>
    <row r="83" spans="2:38" x14ac:dyDescent="0.25">
      <c r="L83" s="159" t="s">
        <v>133</v>
      </c>
      <c r="M83" s="154" t="s">
        <v>406</v>
      </c>
      <c r="N83" s="28" t="s">
        <v>401</v>
      </c>
      <c r="O83" s="35">
        <f t="shared" ref="O83:X86" si="10">AC81/AC89</f>
        <v>15268.877099917023</v>
      </c>
      <c r="P83" s="35">
        <f t="shared" si="10"/>
        <v>16476.560022214486</v>
      </c>
      <c r="Q83" s="35">
        <f t="shared" si="10"/>
        <v>17803.779291996812</v>
      </c>
      <c r="R83" s="35">
        <f t="shared" si="10"/>
        <v>19333.834008271137</v>
      </c>
      <c r="S83" s="35">
        <f t="shared" si="10"/>
        <v>20743.319859272586</v>
      </c>
      <c r="T83" s="35">
        <f t="shared" si="10"/>
        <v>23014.941233684076</v>
      </c>
      <c r="U83" s="35">
        <f t="shared" si="10"/>
        <v>25954.367824481855</v>
      </c>
      <c r="V83" s="35">
        <f t="shared" si="10"/>
        <v>27971.152316407017</v>
      </c>
      <c r="W83" s="35">
        <f t="shared" si="10"/>
        <v>30007.727320304817</v>
      </c>
      <c r="X83" s="35">
        <f t="shared" si="10"/>
        <v>33286.040565026087</v>
      </c>
      <c r="Z83" s="159"/>
      <c r="AA83" s="154"/>
      <c r="AB83" s="28" t="s">
        <v>403</v>
      </c>
      <c r="AC83" s="65">
        <v>290831287</v>
      </c>
      <c r="AD83" s="65">
        <v>314022401</v>
      </c>
      <c r="AE83" s="65">
        <v>361894430</v>
      </c>
      <c r="AF83" s="65">
        <v>398044440</v>
      </c>
      <c r="AG83" s="65">
        <v>417202147</v>
      </c>
      <c r="AH83" s="65">
        <v>497488513</v>
      </c>
      <c r="AI83" s="65">
        <v>559881064</v>
      </c>
      <c r="AJ83" s="65">
        <v>600766621</v>
      </c>
      <c r="AK83" s="65">
        <v>646648245</v>
      </c>
      <c r="AL83" s="65">
        <v>718686421</v>
      </c>
    </row>
    <row r="84" spans="2:38" x14ac:dyDescent="0.25">
      <c r="L84" s="159"/>
      <c r="M84" s="154"/>
      <c r="N84" s="28" t="s">
        <v>402</v>
      </c>
      <c r="O84" s="35">
        <f t="shared" si="10"/>
        <v>10749.924880716084</v>
      </c>
      <c r="P84" s="35">
        <f t="shared" si="10"/>
        <v>11144.770037956639</v>
      </c>
      <c r="Q84" s="35">
        <f t="shared" si="10"/>
        <v>11506.3587931728</v>
      </c>
      <c r="R84" s="35">
        <f t="shared" si="10"/>
        <v>12409.157168684123</v>
      </c>
      <c r="S84" s="35">
        <f t="shared" si="10"/>
        <v>13818.733294027938</v>
      </c>
      <c r="T84" s="35">
        <f t="shared" si="10"/>
        <v>14246.651994901295</v>
      </c>
      <c r="U84" s="35">
        <f t="shared" si="10"/>
        <v>16956.537732088345</v>
      </c>
      <c r="V84" s="35">
        <f t="shared" si="10"/>
        <v>17760.295433786723</v>
      </c>
      <c r="W84" s="35">
        <f t="shared" si="10"/>
        <v>19579.136277827838</v>
      </c>
      <c r="X84" s="35">
        <f t="shared" si="10"/>
        <v>21547.752157130333</v>
      </c>
      <c r="Z84" s="159"/>
      <c r="AA84" s="154"/>
      <c r="AB84" s="28" t="s">
        <v>404</v>
      </c>
      <c r="AC84" s="65">
        <v>326349000</v>
      </c>
      <c r="AD84" s="65">
        <v>385799008</v>
      </c>
      <c r="AE84" s="65">
        <v>418179000</v>
      </c>
      <c r="AF84" s="65">
        <v>454365000</v>
      </c>
      <c r="AG84" s="65">
        <v>481848000</v>
      </c>
      <c r="AH84" s="65">
        <v>498762000</v>
      </c>
      <c r="AI84" s="65">
        <v>536581000</v>
      </c>
      <c r="AJ84" s="65">
        <v>607113000</v>
      </c>
      <c r="AK84" s="65">
        <v>647268000</v>
      </c>
      <c r="AL84" s="65">
        <v>706828000</v>
      </c>
    </row>
    <row r="85" spans="2:38" x14ac:dyDescent="0.25">
      <c r="L85" s="159"/>
      <c r="M85" s="154"/>
      <c r="N85" s="28" t="s">
        <v>403</v>
      </c>
      <c r="O85" s="35">
        <f t="shared" si="10"/>
        <v>16829.296809279564</v>
      </c>
      <c r="P85" s="35">
        <f t="shared" si="10"/>
        <v>17310.808573701808</v>
      </c>
      <c r="Q85" s="35">
        <f t="shared" si="10"/>
        <v>18614.212757264064</v>
      </c>
      <c r="R85" s="35">
        <f t="shared" si="10"/>
        <v>19849.126014667039</v>
      </c>
      <c r="S85" s="35">
        <f t="shared" si="10"/>
        <v>21113.29116022696</v>
      </c>
      <c r="T85" s="35">
        <f t="shared" si="10"/>
        <v>25506.454132474933</v>
      </c>
      <c r="U85" s="35">
        <f t="shared" si="10"/>
        <v>27631.960248769552</v>
      </c>
      <c r="V85" s="35">
        <f t="shared" si="10"/>
        <v>29442.007795618418</v>
      </c>
      <c r="W85" s="35">
        <f t="shared" si="10"/>
        <v>31196.784182471241</v>
      </c>
      <c r="X85" s="35">
        <f t="shared" si="10"/>
        <v>34035.762966319919</v>
      </c>
      <c r="Z85" s="159"/>
      <c r="AA85" s="154" t="s">
        <v>499</v>
      </c>
      <c r="AB85" s="28" t="s">
        <v>563</v>
      </c>
      <c r="AC85" s="65">
        <v>552444148</v>
      </c>
      <c r="AD85" s="65">
        <v>595458238.44995117</v>
      </c>
      <c r="AE85" s="65">
        <v>641560974</v>
      </c>
      <c r="AF85" s="65">
        <v>699368036</v>
      </c>
      <c r="AG85" s="65">
        <v>756793014</v>
      </c>
      <c r="AH85" s="65">
        <v>824591407</v>
      </c>
      <c r="AI85" s="65">
        <v>865752699</v>
      </c>
      <c r="AJ85" s="65">
        <v>927656412</v>
      </c>
      <c r="AK85" s="65">
        <v>1000296331</v>
      </c>
      <c r="AL85" s="65">
        <v>1111777889</v>
      </c>
    </row>
    <row r="86" spans="2:38" x14ac:dyDescent="0.25">
      <c r="L86" s="159"/>
      <c r="M86" s="154"/>
      <c r="N86" s="28" t="s">
        <v>404</v>
      </c>
      <c r="O86" s="35">
        <f t="shared" si="10"/>
        <v>19445.930791699393</v>
      </c>
      <c r="P86" s="35">
        <f t="shared" si="10"/>
        <v>22449.20672079306</v>
      </c>
      <c r="Q86" s="35">
        <f t="shared" si="10"/>
        <v>25159.546276838806</v>
      </c>
      <c r="R86" s="35">
        <f t="shared" si="10"/>
        <v>27762.951873945021</v>
      </c>
      <c r="S86" s="35">
        <f t="shared" si="10"/>
        <v>29390.455823860259</v>
      </c>
      <c r="T86" s="35">
        <f t="shared" si="10"/>
        <v>31893.722123639152</v>
      </c>
      <c r="U86" s="35">
        <f t="shared" si="10"/>
        <v>35360.023386152512</v>
      </c>
      <c r="V86" s="35">
        <f t="shared" si="10"/>
        <v>39310.921688311922</v>
      </c>
      <c r="W86" s="35">
        <f t="shared" si="10"/>
        <v>41698.805582285648</v>
      </c>
      <c r="X86" s="35">
        <f t="shared" si="10"/>
        <v>47672.885771374131</v>
      </c>
      <c r="Z86" s="159"/>
      <c r="AA86" s="154"/>
      <c r="AB86" s="28" t="s">
        <v>402</v>
      </c>
      <c r="AC86" s="65">
        <v>201912444</v>
      </c>
      <c r="AD86" s="65">
        <v>216158948.44995117</v>
      </c>
      <c r="AE86" s="65">
        <v>221921088</v>
      </c>
      <c r="AF86" s="65">
        <v>231305104</v>
      </c>
      <c r="AG86" s="65">
        <v>256204568</v>
      </c>
      <c r="AH86" s="65">
        <v>283350348</v>
      </c>
      <c r="AI86" s="65">
        <v>274714862</v>
      </c>
      <c r="AJ86" s="65">
        <v>295650639</v>
      </c>
      <c r="AK86" s="65">
        <v>311237448</v>
      </c>
      <c r="AL86" s="65">
        <v>339982386</v>
      </c>
    </row>
    <row r="87" spans="2:38" x14ac:dyDescent="0.25">
      <c r="L87" s="159"/>
      <c r="M87" s="154" t="s">
        <v>410</v>
      </c>
      <c r="N87" s="28" t="s">
        <v>401</v>
      </c>
      <c r="O87" s="35">
        <f t="shared" ref="O87:X90" si="11">AC85/AC89</f>
        <v>9946.1371373647289</v>
      </c>
      <c r="P87" s="35">
        <f t="shared" si="11"/>
        <v>10371.118764662404</v>
      </c>
      <c r="Q87" s="35">
        <f t="shared" si="11"/>
        <v>11065.330263424346</v>
      </c>
      <c r="R87" s="35">
        <f t="shared" si="11"/>
        <v>12092.862757488623</v>
      </c>
      <c r="S87" s="35">
        <f t="shared" si="11"/>
        <v>13119.710313626469</v>
      </c>
      <c r="T87" s="35">
        <f t="shared" si="11"/>
        <v>14589.330790897142</v>
      </c>
      <c r="U87" s="35">
        <f t="shared" si="11"/>
        <v>15718.892226435191</v>
      </c>
      <c r="V87" s="35">
        <f t="shared" si="11"/>
        <v>16583.171563982374</v>
      </c>
      <c r="W87" s="35">
        <f t="shared" si="11"/>
        <v>17857.491504230664</v>
      </c>
      <c r="X87" s="35">
        <f t="shared" si="11"/>
        <v>20045.42757928108</v>
      </c>
      <c r="Z87" s="159"/>
      <c r="AA87" s="154"/>
      <c r="AB87" s="28" t="s">
        <v>403</v>
      </c>
      <c r="AC87" s="65">
        <v>182937704</v>
      </c>
      <c r="AD87" s="65">
        <v>201017290</v>
      </c>
      <c r="AE87" s="65">
        <v>228904886</v>
      </c>
      <c r="AF87" s="65">
        <v>261231932</v>
      </c>
      <c r="AG87" s="65">
        <v>281227446</v>
      </c>
      <c r="AH87" s="65">
        <v>304984059</v>
      </c>
      <c r="AI87" s="65">
        <v>339821837</v>
      </c>
      <c r="AJ87" s="65">
        <v>360542773</v>
      </c>
      <c r="AK87" s="65">
        <v>394957883</v>
      </c>
      <c r="AL87" s="65">
        <v>445315503</v>
      </c>
    </row>
    <row r="88" spans="2:38" x14ac:dyDescent="0.25">
      <c r="L88" s="159"/>
      <c r="M88" s="154"/>
      <c r="N88" s="28" t="s">
        <v>402</v>
      </c>
      <c r="O88" s="35">
        <f t="shared" si="11"/>
        <v>9400.0388851151329</v>
      </c>
      <c r="P88" s="35">
        <f t="shared" si="11"/>
        <v>9785.6524467387917</v>
      </c>
      <c r="Q88" s="35">
        <f t="shared" si="11"/>
        <v>10125.773305697297</v>
      </c>
      <c r="R88" s="35">
        <f t="shared" si="11"/>
        <v>10801.709463324521</v>
      </c>
      <c r="S88" s="35">
        <f t="shared" si="11"/>
        <v>11900.554986401878</v>
      </c>
      <c r="T88" s="35">
        <f t="shared" si="11"/>
        <v>13254.606516694619</v>
      </c>
      <c r="U88" s="35">
        <f t="shared" si="11"/>
        <v>13987.280963294788</v>
      </c>
      <c r="V88" s="35">
        <f t="shared" si="11"/>
        <v>14715.82033314344</v>
      </c>
      <c r="W88" s="35">
        <f t="shared" si="11"/>
        <v>15746.898356411535</v>
      </c>
      <c r="X88" s="35">
        <f t="shared" si="11"/>
        <v>17416.53553187854</v>
      </c>
      <c r="Z88" s="159"/>
      <c r="AA88" s="154"/>
      <c r="AB88" s="28" t="s">
        <v>404</v>
      </c>
      <c r="AC88" s="65">
        <v>167594000</v>
      </c>
      <c r="AD88" s="65">
        <v>178282000</v>
      </c>
      <c r="AE88" s="65">
        <v>190735000</v>
      </c>
      <c r="AF88" s="65">
        <v>206831000</v>
      </c>
      <c r="AG88" s="65">
        <v>219361000</v>
      </c>
      <c r="AH88" s="65">
        <v>236257000</v>
      </c>
      <c r="AI88" s="65">
        <v>251216000</v>
      </c>
      <c r="AJ88" s="65">
        <v>271463000</v>
      </c>
      <c r="AK88" s="65">
        <v>294101000</v>
      </c>
      <c r="AL88" s="65">
        <v>326480000</v>
      </c>
    </row>
    <row r="89" spans="2:38" x14ac:dyDescent="0.25">
      <c r="L89" s="159"/>
      <c r="M89" s="154"/>
      <c r="N89" s="28" t="s">
        <v>403</v>
      </c>
      <c r="O89" s="35">
        <f t="shared" si="11"/>
        <v>10585.906867111342</v>
      </c>
      <c r="P89" s="35">
        <f t="shared" si="11"/>
        <v>11081.285335418803</v>
      </c>
      <c r="Q89" s="35">
        <f t="shared" si="11"/>
        <v>11773.83207909908</v>
      </c>
      <c r="R89" s="35">
        <f t="shared" si="11"/>
        <v>13026.750322961254</v>
      </c>
      <c r="S89" s="35">
        <f t="shared" si="11"/>
        <v>14232.03833523178</v>
      </c>
      <c r="T89" s="35">
        <f t="shared" si="11"/>
        <v>15636.666392776649</v>
      </c>
      <c r="U89" s="35">
        <f t="shared" si="11"/>
        <v>16771.318223485847</v>
      </c>
      <c r="V89" s="35">
        <f t="shared" si="11"/>
        <v>17669.262509376134</v>
      </c>
      <c r="W89" s="35">
        <f t="shared" si="11"/>
        <v>19054.278631989062</v>
      </c>
      <c r="X89" s="35">
        <f t="shared" si="11"/>
        <v>21089.382604789087</v>
      </c>
      <c r="Z89" s="159"/>
      <c r="AA89" s="154" t="s">
        <v>535</v>
      </c>
      <c r="AB89" s="28" t="s">
        <v>563</v>
      </c>
      <c r="AC89" s="65">
        <v>55543.588467589987</v>
      </c>
      <c r="AD89" s="65">
        <v>57415.043831034011</v>
      </c>
      <c r="AE89" s="65">
        <v>57979.378719551976</v>
      </c>
      <c r="AF89" s="65">
        <v>57833.124382967922</v>
      </c>
      <c r="AG89" s="65">
        <v>57683.668000959995</v>
      </c>
      <c r="AH89" s="65">
        <v>56520.166607949905</v>
      </c>
      <c r="AI89" s="65">
        <v>55077.208147277925</v>
      </c>
      <c r="AJ89" s="65">
        <v>55939.625808057885</v>
      </c>
      <c r="AK89" s="65">
        <v>56015.500876089856</v>
      </c>
      <c r="AL89" s="65">
        <v>55462.917146707892</v>
      </c>
    </row>
    <row r="90" spans="2:38" x14ac:dyDescent="0.25">
      <c r="L90" s="159"/>
      <c r="M90" s="154"/>
      <c r="N90" s="28" t="s">
        <v>404</v>
      </c>
      <c r="O90" s="35">
        <f t="shared" si="11"/>
        <v>9986.307067293199</v>
      </c>
      <c r="P90" s="35">
        <f t="shared" si="11"/>
        <v>10374.027381108323</v>
      </c>
      <c r="Q90" s="35">
        <f t="shared" si="11"/>
        <v>11475.483128308331</v>
      </c>
      <c r="R90" s="35">
        <f t="shared" si="11"/>
        <v>12637.943281370535</v>
      </c>
      <c r="S90" s="35">
        <f t="shared" si="11"/>
        <v>13379.986593236477</v>
      </c>
      <c r="T90" s="35">
        <f t="shared" si="11"/>
        <v>15107.636724057998</v>
      </c>
      <c r="U90" s="35">
        <f t="shared" si="11"/>
        <v>16554.823288516905</v>
      </c>
      <c r="V90" s="35">
        <f t="shared" si="11"/>
        <v>17577.387956235856</v>
      </c>
      <c r="W90" s="35">
        <f t="shared" si="11"/>
        <v>18946.804755612498</v>
      </c>
      <c r="X90" s="35">
        <f t="shared" si="11"/>
        <v>22019.846053973848</v>
      </c>
      <c r="Z90" s="159"/>
      <c r="AA90" s="154"/>
      <c r="AB90" s="28" t="s">
        <v>402</v>
      </c>
      <c r="AC90" s="65">
        <v>21479.958377589941</v>
      </c>
      <c r="AD90" s="65">
        <v>22089.375197663925</v>
      </c>
      <c r="AE90" s="65">
        <v>21916.458259551931</v>
      </c>
      <c r="AF90" s="65">
        <v>21413.749812967988</v>
      </c>
      <c r="AG90" s="65">
        <v>21528.791580959976</v>
      </c>
      <c r="AH90" s="65">
        <v>21377.499787950008</v>
      </c>
      <c r="AI90" s="65">
        <v>19640.333437277954</v>
      </c>
      <c r="AJ90" s="65">
        <v>20090.666528057984</v>
      </c>
      <c r="AK90" s="65">
        <v>19765.000126089973</v>
      </c>
      <c r="AL90" s="65">
        <v>19520.666746708015</v>
      </c>
    </row>
    <row r="91" spans="2:38" x14ac:dyDescent="0.25">
      <c r="Z91" s="159"/>
      <c r="AA91" s="154"/>
      <c r="AB91" s="28" t="s">
        <v>403</v>
      </c>
      <c r="AC91" s="65">
        <v>17281.250090000049</v>
      </c>
      <c r="AD91" s="65">
        <v>18140.250333370088</v>
      </c>
      <c r="AE91" s="65">
        <v>19441.833760000045</v>
      </c>
      <c r="AF91" s="65">
        <v>20053.499569999934</v>
      </c>
      <c r="AG91" s="65">
        <v>19760.16642000002</v>
      </c>
      <c r="AH91" s="65">
        <v>19504.416819999897</v>
      </c>
      <c r="AI91" s="65">
        <v>20262.08270999997</v>
      </c>
      <c r="AJ91" s="65">
        <v>20405.083279999897</v>
      </c>
      <c r="AK91" s="65">
        <v>20728.041749999888</v>
      </c>
      <c r="AL91" s="65">
        <v>21115.625399999877</v>
      </c>
    </row>
    <row r="92" spans="2:38" x14ac:dyDescent="0.25">
      <c r="Z92" s="159"/>
      <c r="AA92" s="154"/>
      <c r="AB92" s="28" t="s">
        <v>404</v>
      </c>
      <c r="AC92" s="65">
        <v>16782.379999999997</v>
      </c>
      <c r="AD92" s="65">
        <v>17185.418299999998</v>
      </c>
      <c r="AE92" s="65">
        <v>16621.0867</v>
      </c>
      <c r="AF92" s="65">
        <v>16365.875</v>
      </c>
      <c r="AG92" s="65">
        <v>16394.71</v>
      </c>
      <c r="AH92" s="65">
        <v>15638.25</v>
      </c>
      <c r="AI92" s="65">
        <v>15174.791999999999</v>
      </c>
      <c r="AJ92" s="65">
        <v>15443.876</v>
      </c>
      <c r="AK92" s="65">
        <v>15522.458999999999</v>
      </c>
      <c r="AL92" s="65">
        <v>14826.625</v>
      </c>
    </row>
    <row r="95" spans="2:38" x14ac:dyDescent="0.25">
      <c r="B95" s="157" t="s">
        <v>276</v>
      </c>
      <c r="C95" s="157"/>
      <c r="D95" s="157"/>
      <c r="E95" s="157"/>
      <c r="F95" s="157"/>
      <c r="G95" s="157"/>
      <c r="H95" s="157"/>
      <c r="I95" s="157"/>
      <c r="J95" s="157"/>
    </row>
    <row r="96" spans="2:38" x14ac:dyDescent="0.25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x14ac:dyDescent="0.25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x14ac:dyDescent="0.25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x14ac:dyDescent="0.25">
      <c r="B99" s="163" t="s">
        <v>234</v>
      </c>
      <c r="C99" s="163"/>
      <c r="D99" s="163"/>
      <c r="E99" s="163"/>
      <c r="F99" s="163"/>
      <c r="G99" s="163"/>
      <c r="H99" s="163"/>
      <c r="I99" s="163"/>
      <c r="J99" s="163"/>
    </row>
  </sheetData>
  <mergeCells count="44">
    <mergeCell ref="AA71:AA74"/>
    <mergeCell ref="AA81:AA84"/>
    <mergeCell ref="AA85:AA88"/>
    <mergeCell ref="AA89:AA92"/>
    <mergeCell ref="Z9:Z20"/>
    <mergeCell ref="Z27:Z38"/>
    <mergeCell ref="Z45:Z56"/>
    <mergeCell ref="Z63:Z74"/>
    <mergeCell ref="Z81:Z92"/>
    <mergeCell ref="AA45:AA48"/>
    <mergeCell ref="AA49:AA52"/>
    <mergeCell ref="AA53:AA56"/>
    <mergeCell ref="AA63:AA66"/>
    <mergeCell ref="AA67:AA70"/>
    <mergeCell ref="M29:M32"/>
    <mergeCell ref="M33:M36"/>
    <mergeCell ref="M11:M14"/>
    <mergeCell ref="M15:M18"/>
    <mergeCell ref="AA17:AA20"/>
    <mergeCell ref="AA13:AA16"/>
    <mergeCell ref="AA9:AA12"/>
    <mergeCell ref="AA27:AA30"/>
    <mergeCell ref="AA31:AA34"/>
    <mergeCell ref="AA35:AA38"/>
    <mergeCell ref="M87:M90"/>
    <mergeCell ref="M83:M86"/>
    <mergeCell ref="M65:M68"/>
    <mergeCell ref="M69:M72"/>
    <mergeCell ref="M47:M50"/>
    <mergeCell ref="M51:M54"/>
    <mergeCell ref="L11:L18"/>
    <mergeCell ref="L29:L36"/>
    <mergeCell ref="L47:L54"/>
    <mergeCell ref="L65:L72"/>
    <mergeCell ref="L83:L90"/>
    <mergeCell ref="C2:J3"/>
    <mergeCell ref="B2:B3"/>
    <mergeCell ref="B95:J98"/>
    <mergeCell ref="B99:J99"/>
    <mergeCell ref="B77:J77"/>
    <mergeCell ref="B59:J59"/>
    <mergeCell ref="B41:J41"/>
    <mergeCell ref="B23:J23"/>
    <mergeCell ref="B5:J5"/>
  </mergeCells>
  <hyperlinks>
    <hyperlink ref="A1" location="Obsah!A1" display="Obsah" xr:uid="{00000000-0004-0000-2700-000000000000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L99"/>
  <sheetViews>
    <sheetView zoomScale="70" zoomScaleNormal="70" workbookViewId="0">
      <selection activeCell="C2" sqref="C2:J3"/>
    </sheetView>
  </sheetViews>
  <sheetFormatPr defaultRowHeight="13.5" x14ac:dyDescent="0.25"/>
  <cols>
    <col min="1" max="11" width="8.6640625" style="8"/>
    <col min="12" max="12" width="8.6640625" style="18"/>
    <col min="13" max="13" width="11.4140625" style="18" customWidth="1"/>
    <col min="14" max="14" width="8.6640625" style="18"/>
    <col min="15" max="24" width="8.75" style="18" bestFit="1" customWidth="1"/>
    <col min="25" max="28" width="8.6640625" style="18"/>
    <col min="29" max="38" width="8.9140625" style="24" customWidth="1"/>
    <col min="39" max="16384" width="8.6640625" style="8"/>
  </cols>
  <sheetData>
    <row r="1" spans="1:38" x14ac:dyDescent="0.25">
      <c r="A1" s="10" t="s">
        <v>86</v>
      </c>
    </row>
    <row r="2" spans="1:38" ht="14" customHeight="1" x14ac:dyDescent="0.25">
      <c r="B2" s="156" t="s">
        <v>82</v>
      </c>
      <c r="C2" s="155" t="s">
        <v>28</v>
      </c>
      <c r="D2" s="155"/>
      <c r="E2" s="155"/>
      <c r="F2" s="155"/>
      <c r="G2" s="155"/>
      <c r="H2" s="155"/>
      <c r="I2" s="155"/>
      <c r="J2" s="155"/>
      <c r="K2" s="9"/>
      <c r="L2" s="20"/>
      <c r="M2" s="20"/>
    </row>
    <row r="3" spans="1:38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38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9" spans="1:38" x14ac:dyDescent="0.25">
      <c r="AC9" s="79">
        <v>2014</v>
      </c>
      <c r="AD9" s="79">
        <v>2015</v>
      </c>
      <c r="AE9" s="79">
        <v>2016</v>
      </c>
      <c r="AF9" s="79">
        <v>2017</v>
      </c>
      <c r="AG9" s="79">
        <v>2018</v>
      </c>
      <c r="AH9" s="79">
        <v>2019</v>
      </c>
      <c r="AI9" s="79">
        <v>2020</v>
      </c>
      <c r="AJ9" s="79">
        <v>2021</v>
      </c>
      <c r="AK9" s="79">
        <v>2022</v>
      </c>
      <c r="AL9" s="79">
        <v>2023</v>
      </c>
    </row>
    <row r="10" spans="1:38" x14ac:dyDescent="0.25">
      <c r="Z10" s="159" t="s">
        <v>131</v>
      </c>
      <c r="AA10" s="154" t="s">
        <v>533</v>
      </c>
      <c r="AB10" s="28" t="s">
        <v>563</v>
      </c>
      <c r="AC10" s="23">
        <v>390.3911501</v>
      </c>
      <c r="AD10" s="23">
        <v>347.90334499975586</v>
      </c>
      <c r="AE10" s="23">
        <v>394.25152241000001</v>
      </c>
      <c r="AF10" s="23">
        <v>421.72426000000002</v>
      </c>
      <c r="AG10" s="23">
        <v>458.740703</v>
      </c>
      <c r="AH10" s="23">
        <v>427.86334599999998</v>
      </c>
      <c r="AI10" s="23">
        <v>488.63975499999998</v>
      </c>
      <c r="AJ10" s="23">
        <v>583.20594000000006</v>
      </c>
      <c r="AK10" s="23">
        <v>713.97325899999998</v>
      </c>
      <c r="AL10" s="23">
        <v>611.73100299999999</v>
      </c>
    </row>
    <row r="11" spans="1:38" x14ac:dyDescent="0.25">
      <c r="O11" s="79">
        <v>2014</v>
      </c>
      <c r="P11" s="79">
        <v>2015</v>
      </c>
      <c r="Q11" s="79">
        <v>2016</v>
      </c>
      <c r="R11" s="79">
        <v>2017</v>
      </c>
      <c r="S11" s="79">
        <v>2018</v>
      </c>
      <c r="T11" s="79">
        <v>2019</v>
      </c>
      <c r="U11" s="79">
        <v>2020</v>
      </c>
      <c r="V11" s="79">
        <v>2021</v>
      </c>
      <c r="W11" s="79">
        <v>2022</v>
      </c>
      <c r="X11" s="79">
        <v>2023</v>
      </c>
      <c r="Z11" s="159"/>
      <c r="AA11" s="154"/>
      <c r="AB11" s="28" t="s">
        <v>402</v>
      </c>
      <c r="AC11" s="23">
        <v>38.845845099999998</v>
      </c>
      <c r="AD11" s="23">
        <v>43.598412999755858</v>
      </c>
      <c r="AE11" s="23">
        <v>53.181226410000001</v>
      </c>
      <c r="AF11" s="23">
        <v>53.483552000000003</v>
      </c>
      <c r="AG11" s="23">
        <v>66.334660999999997</v>
      </c>
      <c r="AH11" s="23">
        <v>52.400098</v>
      </c>
      <c r="AI11" s="23">
        <v>75.028709000000006</v>
      </c>
      <c r="AJ11" s="23">
        <v>106.223168</v>
      </c>
      <c r="AK11" s="23">
        <v>121.329775</v>
      </c>
      <c r="AL11" s="23">
        <v>86.154270999999994</v>
      </c>
    </row>
    <row r="12" spans="1:38" ht="13.5" customHeight="1" x14ac:dyDescent="0.25">
      <c r="L12" s="171" t="s">
        <v>474</v>
      </c>
      <c r="M12" s="154" t="s">
        <v>353</v>
      </c>
      <c r="N12" s="28" t="s">
        <v>401</v>
      </c>
      <c r="O12" s="83">
        <f>AC10/AC14</f>
        <v>0.87300957182549987</v>
      </c>
      <c r="P12" s="83">
        <f t="shared" ref="P12:X12" si="0">AD10/AD14</f>
        <v>0.77017417562186363</v>
      </c>
      <c r="Q12" s="83">
        <f t="shared" si="0"/>
        <v>0.85224318903383911</v>
      </c>
      <c r="R12" s="83">
        <f t="shared" si="0"/>
        <v>0.87648106126909431</v>
      </c>
      <c r="S12" s="83">
        <f t="shared" si="0"/>
        <v>0.89810028685287824</v>
      </c>
      <c r="T12" s="83">
        <f t="shared" si="0"/>
        <v>0.80724570425291953</v>
      </c>
      <c r="U12" s="83">
        <f t="shared" si="0"/>
        <v>0.90083193559656061</v>
      </c>
      <c r="V12" s="83">
        <f t="shared" si="0"/>
        <v>1.0511853353871878</v>
      </c>
      <c r="W12" s="83">
        <f t="shared" si="0"/>
        <v>1.2403269661166914</v>
      </c>
      <c r="X12" s="83">
        <f t="shared" si="0"/>
        <v>0.99914418009726502</v>
      </c>
      <c r="Z12" s="159"/>
      <c r="AA12" s="154"/>
      <c r="AB12" s="28" t="s">
        <v>403</v>
      </c>
      <c r="AC12" s="23">
        <v>223.70078000000004</v>
      </c>
      <c r="AD12" s="23">
        <v>187.41194300000001</v>
      </c>
      <c r="AE12" s="23">
        <v>217.81583000000003</v>
      </c>
      <c r="AF12" s="23">
        <v>218.33770200000001</v>
      </c>
      <c r="AG12" s="23">
        <v>246.99078399999999</v>
      </c>
      <c r="AH12" s="23">
        <v>220.42793900000001</v>
      </c>
      <c r="AI12" s="23">
        <v>261.45596</v>
      </c>
      <c r="AJ12" s="23">
        <v>319.38225599999998</v>
      </c>
      <c r="AK12" s="23">
        <v>406.89890300000002</v>
      </c>
      <c r="AL12" s="23">
        <v>321.94670600000001</v>
      </c>
    </row>
    <row r="13" spans="1:38" x14ac:dyDescent="0.25">
      <c r="L13" s="171"/>
      <c r="M13" s="154"/>
      <c r="N13" s="28" t="s">
        <v>402</v>
      </c>
      <c r="O13" s="83">
        <f>AC11/AC15</f>
        <v>0.28871872960636197</v>
      </c>
      <c r="P13" s="83">
        <f t="shared" ref="P13:X15" si="1">AD11/AD15</f>
        <v>0.32056724879329329</v>
      </c>
      <c r="Q13" s="83">
        <f t="shared" si="1"/>
        <v>0.37986719990372536</v>
      </c>
      <c r="R13" s="83">
        <f t="shared" si="1"/>
        <v>0.35935550631729618</v>
      </c>
      <c r="S13" s="83">
        <f t="shared" si="1"/>
        <v>0.41757376824378162</v>
      </c>
      <c r="T13" s="83">
        <f t="shared" si="1"/>
        <v>0.32011172366981383</v>
      </c>
      <c r="U13" s="83">
        <f t="shared" si="1"/>
        <v>0.45196225412315277</v>
      </c>
      <c r="V13" s="83">
        <f t="shared" si="1"/>
        <v>0.6291266019825118</v>
      </c>
      <c r="W13" s="83">
        <f t="shared" si="1"/>
        <v>0.69274358061087682</v>
      </c>
      <c r="X13" s="83">
        <f t="shared" si="1"/>
        <v>0.46324573327470608</v>
      </c>
      <c r="Z13" s="159"/>
      <c r="AA13" s="154"/>
      <c r="AB13" s="28" t="s">
        <v>404</v>
      </c>
      <c r="AC13" s="23">
        <v>127.844525</v>
      </c>
      <c r="AD13" s="23">
        <v>116.892989</v>
      </c>
      <c r="AE13" s="23">
        <v>123.25446599999999</v>
      </c>
      <c r="AF13" s="23">
        <v>149.903006</v>
      </c>
      <c r="AG13" s="23">
        <v>145.41525799999999</v>
      </c>
      <c r="AH13" s="23">
        <v>155.03530900000001</v>
      </c>
      <c r="AI13" s="23">
        <v>152.15508600000001</v>
      </c>
      <c r="AJ13" s="23">
        <v>157.600516</v>
      </c>
      <c r="AK13" s="23">
        <v>185.74458100000001</v>
      </c>
      <c r="AL13" s="23">
        <v>203.63002599999999</v>
      </c>
    </row>
    <row r="14" spans="1:38" x14ac:dyDescent="0.25">
      <c r="L14" s="171"/>
      <c r="M14" s="154"/>
      <c r="N14" s="28" t="s">
        <v>403</v>
      </c>
      <c r="O14" s="83">
        <f>AC12/AC16</f>
        <v>0.93102079727565212</v>
      </c>
      <c r="P14" s="83">
        <f t="shared" si="1"/>
        <v>0.77404921527438975</v>
      </c>
      <c r="Q14" s="83">
        <f t="shared" si="1"/>
        <v>0.89043760445835962</v>
      </c>
      <c r="R14" s="83">
        <f t="shared" si="1"/>
        <v>0.88054084312152869</v>
      </c>
      <c r="S14" s="83">
        <f t="shared" si="1"/>
        <v>0.94410382600081422</v>
      </c>
      <c r="T14" s="83">
        <f t="shared" si="1"/>
        <v>0.81394037785752782</v>
      </c>
      <c r="U14" s="83">
        <f t="shared" si="1"/>
        <v>0.93918979701544747</v>
      </c>
      <c r="V14" s="83">
        <f t="shared" si="1"/>
        <v>1.1243539657294486</v>
      </c>
      <c r="W14" s="83">
        <f t="shared" si="1"/>
        <v>1.3942189475482558</v>
      </c>
      <c r="X14" s="83">
        <f t="shared" si="1"/>
        <v>1.0377464528394789</v>
      </c>
      <c r="Z14" s="159"/>
      <c r="AA14" s="154" t="s">
        <v>539</v>
      </c>
      <c r="AB14" s="28" t="s">
        <v>563</v>
      </c>
      <c r="AC14" s="23">
        <v>447.17854499999999</v>
      </c>
      <c r="AD14" s="23">
        <v>451.72034588000486</v>
      </c>
      <c r="AE14" s="23">
        <v>462.60448600000001</v>
      </c>
      <c r="AF14" s="23">
        <v>481.156158</v>
      </c>
      <c r="AG14" s="23">
        <v>510.79006399999997</v>
      </c>
      <c r="AH14" s="23">
        <v>530.02864399999999</v>
      </c>
      <c r="AI14" s="23">
        <v>542.43165199999999</v>
      </c>
      <c r="AJ14" s="23">
        <v>554.80791099999999</v>
      </c>
      <c r="AK14" s="23">
        <v>575.63310200000001</v>
      </c>
      <c r="AL14" s="23">
        <v>612.25498300000004</v>
      </c>
    </row>
    <row r="15" spans="1:38" x14ac:dyDescent="0.25">
      <c r="L15" s="171"/>
      <c r="M15" s="154"/>
      <c r="N15" s="28" t="s">
        <v>404</v>
      </c>
      <c r="O15" s="83">
        <f>AC13/AC17</f>
        <v>1.7668291882841867</v>
      </c>
      <c r="P15" s="83">
        <f t="shared" si="1"/>
        <v>1.5882740166632032</v>
      </c>
      <c r="Q15" s="83">
        <f t="shared" si="1"/>
        <v>1.580421471144819</v>
      </c>
      <c r="R15" s="83">
        <f t="shared" si="1"/>
        <v>1.7768249703786461</v>
      </c>
      <c r="S15" s="83">
        <f t="shared" si="1"/>
        <v>1.610023619579779</v>
      </c>
      <c r="T15" s="83">
        <f t="shared" si="1"/>
        <v>1.6230722620146707</v>
      </c>
      <c r="U15" s="83">
        <f t="shared" si="1"/>
        <v>1.5519617522911735</v>
      </c>
      <c r="V15" s="83">
        <f t="shared" si="1"/>
        <v>1.5465105135777781</v>
      </c>
      <c r="W15" s="83">
        <f t="shared" si="1"/>
        <v>1.7096932475989433</v>
      </c>
      <c r="X15" s="83">
        <f t="shared" si="1"/>
        <v>1.7548417528153128</v>
      </c>
      <c r="Z15" s="159"/>
      <c r="AA15" s="154"/>
      <c r="AB15" s="28" t="s">
        <v>402</v>
      </c>
      <c r="AC15" s="23">
        <v>134.545636</v>
      </c>
      <c r="AD15" s="23">
        <v>136.00395288000487</v>
      </c>
      <c r="AE15" s="23">
        <v>139.99952200000001</v>
      </c>
      <c r="AF15" s="23">
        <v>148.83187000000001</v>
      </c>
      <c r="AG15" s="23">
        <v>158.857347</v>
      </c>
      <c r="AH15" s="23">
        <v>163.69315499999999</v>
      </c>
      <c r="AI15" s="23">
        <v>166.00658200000001</v>
      </c>
      <c r="AJ15" s="23">
        <v>168.842277</v>
      </c>
      <c r="AK15" s="23">
        <v>175.143846</v>
      </c>
      <c r="AL15" s="23">
        <v>185.97963200000001</v>
      </c>
    </row>
    <row r="16" spans="1:38" x14ac:dyDescent="0.25">
      <c r="L16" s="171"/>
      <c r="M16" s="154"/>
      <c r="N16" s="28" t="s">
        <v>536</v>
      </c>
      <c r="O16" s="83">
        <v>1</v>
      </c>
      <c r="P16" s="83">
        <v>1</v>
      </c>
      <c r="Q16" s="83">
        <v>1</v>
      </c>
      <c r="R16" s="83">
        <v>1</v>
      </c>
      <c r="S16" s="83">
        <v>1</v>
      </c>
      <c r="T16" s="83">
        <v>1</v>
      </c>
      <c r="U16" s="83">
        <v>1</v>
      </c>
      <c r="V16" s="83">
        <v>1</v>
      </c>
      <c r="W16" s="83">
        <v>1</v>
      </c>
      <c r="X16" s="83">
        <v>1</v>
      </c>
      <c r="Z16" s="159"/>
      <c r="AA16" s="154"/>
      <c r="AB16" s="28" t="s">
        <v>403</v>
      </c>
      <c r="AC16" s="23">
        <v>240.27474000000001</v>
      </c>
      <c r="AD16" s="23">
        <v>242.118898</v>
      </c>
      <c r="AE16" s="23">
        <v>244.616612</v>
      </c>
      <c r="AF16" s="23">
        <v>247.958631</v>
      </c>
      <c r="AG16" s="23">
        <v>261.61400600000002</v>
      </c>
      <c r="AH16" s="23">
        <v>270.81583000000001</v>
      </c>
      <c r="AI16" s="23">
        <v>278.38458300000002</v>
      </c>
      <c r="AJ16" s="23">
        <v>284.05846000000003</v>
      </c>
      <c r="AK16" s="23">
        <v>291.84720499999997</v>
      </c>
      <c r="AL16" s="23">
        <v>310.23638299999999</v>
      </c>
    </row>
    <row r="17" spans="2:38" x14ac:dyDescent="0.25">
      <c r="L17" s="82"/>
      <c r="Z17" s="159"/>
      <c r="AA17" s="154"/>
      <c r="AB17" s="28" t="s">
        <v>404</v>
      </c>
      <c r="AC17" s="23">
        <v>72.358169000000004</v>
      </c>
      <c r="AD17" s="23">
        <v>73.597494999999995</v>
      </c>
      <c r="AE17" s="23">
        <v>77.988352000000006</v>
      </c>
      <c r="AF17" s="23">
        <v>84.365656999999999</v>
      </c>
      <c r="AG17" s="23">
        <v>90.318710999999993</v>
      </c>
      <c r="AH17" s="23">
        <v>95.519659000000004</v>
      </c>
      <c r="AI17" s="23">
        <v>98.040486999999999</v>
      </c>
      <c r="AJ17" s="23">
        <v>101.907174</v>
      </c>
      <c r="AK17" s="23">
        <v>108.642051</v>
      </c>
      <c r="AL17" s="23">
        <v>116.038968</v>
      </c>
    </row>
    <row r="18" spans="2:38" x14ac:dyDescent="0.25">
      <c r="L18" s="82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2:38" x14ac:dyDescent="0.25">
      <c r="L19" s="82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2:38" x14ac:dyDescent="0.25"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2:38" x14ac:dyDescent="0.25"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2:38" x14ac:dyDescent="0.25"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2:38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2:38" x14ac:dyDescent="0.25"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2:38" x14ac:dyDescent="0.25">
      <c r="AC25" s="23"/>
      <c r="AD25" s="23"/>
      <c r="AE25" s="23"/>
      <c r="AF25" s="23"/>
      <c r="AG25" s="23"/>
      <c r="AH25" s="23"/>
      <c r="AI25" s="23"/>
      <c r="AJ25" s="23"/>
      <c r="AK25" s="23"/>
      <c r="AL25" s="23"/>
    </row>
    <row r="26" spans="2:38" x14ac:dyDescent="0.25"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2:38" x14ac:dyDescent="0.25"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2:38" x14ac:dyDescent="0.25">
      <c r="AC28" s="79">
        <v>2014</v>
      </c>
      <c r="AD28" s="79">
        <v>2015</v>
      </c>
      <c r="AE28" s="79">
        <v>2016</v>
      </c>
      <c r="AF28" s="79">
        <v>2017</v>
      </c>
      <c r="AG28" s="79">
        <v>2018</v>
      </c>
      <c r="AH28" s="79">
        <v>2019</v>
      </c>
      <c r="AI28" s="79">
        <v>2020</v>
      </c>
      <c r="AJ28" s="79">
        <v>2021</v>
      </c>
      <c r="AK28" s="79">
        <v>2022</v>
      </c>
      <c r="AL28" s="79">
        <v>2023</v>
      </c>
    </row>
    <row r="29" spans="2:38" x14ac:dyDescent="0.25">
      <c r="Z29" s="159" t="s">
        <v>132</v>
      </c>
      <c r="AA29" s="154" t="s">
        <v>533</v>
      </c>
      <c r="AB29" s="28" t="s">
        <v>563</v>
      </c>
      <c r="AC29" s="23">
        <v>532.92774686000007</v>
      </c>
      <c r="AD29" s="23">
        <v>557.95772050000005</v>
      </c>
      <c r="AE29" s="23">
        <v>620.61141399999997</v>
      </c>
      <c r="AF29" s="23">
        <v>634.71515399999998</v>
      </c>
      <c r="AG29" s="23">
        <v>683.588932</v>
      </c>
      <c r="AH29" s="23">
        <v>740.95400900000004</v>
      </c>
      <c r="AI29" s="23">
        <v>813.43447500000002</v>
      </c>
      <c r="AJ29" s="23">
        <v>826.27710100000002</v>
      </c>
      <c r="AK29" s="23">
        <v>917.66171899999995</v>
      </c>
      <c r="AL29" s="23">
        <v>1168.394941</v>
      </c>
    </row>
    <row r="30" spans="2:38" x14ac:dyDescent="0.25">
      <c r="O30" s="79">
        <v>2014</v>
      </c>
      <c r="P30" s="79">
        <v>2015</v>
      </c>
      <c r="Q30" s="79">
        <v>2016</v>
      </c>
      <c r="R30" s="79">
        <v>2017</v>
      </c>
      <c r="S30" s="79">
        <v>2018</v>
      </c>
      <c r="T30" s="79">
        <v>2019</v>
      </c>
      <c r="U30" s="79">
        <v>2020</v>
      </c>
      <c r="V30" s="79">
        <v>2021</v>
      </c>
      <c r="W30" s="79">
        <v>2022</v>
      </c>
      <c r="X30" s="79">
        <v>2023</v>
      </c>
      <c r="Z30" s="159"/>
      <c r="AA30" s="154"/>
      <c r="AB30" s="28" t="s">
        <v>402</v>
      </c>
      <c r="AC30" s="23">
        <v>164.76363886000001</v>
      </c>
      <c r="AD30" s="23">
        <v>179.6130435</v>
      </c>
      <c r="AE30" s="23">
        <v>187.83251999999999</v>
      </c>
      <c r="AF30" s="23">
        <v>206.23887400000001</v>
      </c>
      <c r="AG30" s="23">
        <v>224.35458299999999</v>
      </c>
      <c r="AH30" s="23">
        <v>246.70764600000001</v>
      </c>
      <c r="AI30" s="23">
        <v>270.535326</v>
      </c>
      <c r="AJ30" s="23">
        <v>266.28795100000002</v>
      </c>
      <c r="AK30" s="23">
        <v>286.44389699999999</v>
      </c>
      <c r="AL30" s="23">
        <v>378.00550299999998</v>
      </c>
    </row>
    <row r="31" spans="2:38" ht="13.5" customHeight="1" x14ac:dyDescent="0.25">
      <c r="L31" s="159" t="s">
        <v>132</v>
      </c>
      <c r="M31" s="154" t="s">
        <v>353</v>
      </c>
      <c r="N31" s="28" t="s">
        <v>401</v>
      </c>
      <c r="O31" s="83">
        <f t="shared" ref="O31:X34" si="2">AC29/AC33</f>
        <v>1.5383307016464294</v>
      </c>
      <c r="P31" s="83">
        <f t="shared" si="2"/>
        <v>1.5319942284635597</v>
      </c>
      <c r="Q31" s="83">
        <f t="shared" si="2"/>
        <v>1.5620110387852113</v>
      </c>
      <c r="R31" s="83">
        <f t="shared" si="2"/>
        <v>1.4640833757191152</v>
      </c>
      <c r="S31" s="83">
        <f t="shared" si="2"/>
        <v>1.4381646076690644</v>
      </c>
      <c r="T31" s="83">
        <f t="shared" si="2"/>
        <v>1.4330424346102477</v>
      </c>
      <c r="U31" s="83">
        <f t="shared" si="2"/>
        <v>1.4903104693554048</v>
      </c>
      <c r="V31" s="83">
        <f t="shared" si="2"/>
        <v>1.4454428379861415</v>
      </c>
      <c r="W31" s="83">
        <f t="shared" si="2"/>
        <v>1.4923202026460551</v>
      </c>
      <c r="X31" s="83">
        <f t="shared" si="2"/>
        <v>1.6166241174725084</v>
      </c>
      <c r="Z31" s="159"/>
      <c r="AA31" s="154"/>
      <c r="AB31" s="28" t="s">
        <v>403</v>
      </c>
      <c r="AC31" s="23">
        <v>221.97259500000001</v>
      </c>
      <c r="AD31" s="23">
        <v>230.497784</v>
      </c>
      <c r="AE31" s="23">
        <v>263.813108</v>
      </c>
      <c r="AF31" s="23">
        <v>260.74456700000002</v>
      </c>
      <c r="AG31" s="23">
        <v>298.409244</v>
      </c>
      <c r="AH31" s="23">
        <v>322.23</v>
      </c>
      <c r="AI31" s="23">
        <v>353.904359</v>
      </c>
      <c r="AJ31" s="23">
        <v>373.92084999999997</v>
      </c>
      <c r="AK31" s="23">
        <v>397.176761</v>
      </c>
      <c r="AL31" s="23">
        <v>522.86111600000004</v>
      </c>
    </row>
    <row r="32" spans="2:38" x14ac:dyDescent="0.25">
      <c r="L32" s="159"/>
      <c r="M32" s="154"/>
      <c r="N32" s="28" t="s">
        <v>402</v>
      </c>
      <c r="O32" s="83">
        <f t="shared" si="2"/>
        <v>1.2623597646233842</v>
      </c>
      <c r="P32" s="83">
        <f t="shared" si="2"/>
        <v>1.306291752231745</v>
      </c>
      <c r="Q32" s="83">
        <f t="shared" si="2"/>
        <v>1.2782777733221229</v>
      </c>
      <c r="R32" s="83">
        <f t="shared" si="2"/>
        <v>1.3003981532681694</v>
      </c>
      <c r="S32" s="83">
        <f t="shared" si="2"/>
        <v>1.2948425848710854</v>
      </c>
      <c r="T32" s="83">
        <f t="shared" si="2"/>
        <v>1.3146408355084496</v>
      </c>
      <c r="U32" s="83">
        <f t="shared" si="2"/>
        <v>1.3741597767351532</v>
      </c>
      <c r="V32" s="83">
        <f t="shared" si="2"/>
        <v>1.2828133179178089</v>
      </c>
      <c r="W32" s="83">
        <f t="shared" si="2"/>
        <v>1.2940380047520961</v>
      </c>
      <c r="X32" s="83">
        <f t="shared" si="2"/>
        <v>1.4131871191469425</v>
      </c>
      <c r="Z32" s="159"/>
      <c r="AA32" s="154"/>
      <c r="AB32" s="28" t="s">
        <v>404</v>
      </c>
      <c r="AC32" s="23">
        <v>146.19151299999999</v>
      </c>
      <c r="AD32" s="23">
        <v>147.84689299999999</v>
      </c>
      <c r="AE32" s="23">
        <v>168.96578600000001</v>
      </c>
      <c r="AF32" s="23">
        <v>167.73171300000001</v>
      </c>
      <c r="AG32" s="23">
        <v>160.82510500000001</v>
      </c>
      <c r="AH32" s="23">
        <v>172.01636300000001</v>
      </c>
      <c r="AI32" s="23">
        <v>188.99478999999999</v>
      </c>
      <c r="AJ32" s="23">
        <v>186.06829999999999</v>
      </c>
      <c r="AK32" s="23">
        <v>234.04106100000001</v>
      </c>
      <c r="AL32" s="23">
        <v>267.528322</v>
      </c>
    </row>
    <row r="33" spans="2:38" x14ac:dyDescent="0.25">
      <c r="L33" s="159"/>
      <c r="M33" s="154"/>
      <c r="N33" s="28" t="s">
        <v>403</v>
      </c>
      <c r="O33" s="83">
        <f t="shared" si="2"/>
        <v>1.5724514863265051</v>
      </c>
      <c r="P33" s="83">
        <f t="shared" si="2"/>
        <v>1.5530874516442752</v>
      </c>
      <c r="Q33" s="83">
        <f t="shared" si="2"/>
        <v>1.6023977433432579</v>
      </c>
      <c r="R33" s="83">
        <f t="shared" si="2"/>
        <v>1.437148760689523</v>
      </c>
      <c r="S33" s="83">
        <f t="shared" si="2"/>
        <v>1.4702933765236701</v>
      </c>
      <c r="T33" s="83">
        <f t="shared" si="2"/>
        <v>1.4403378433702527</v>
      </c>
      <c r="U33" s="83">
        <f t="shared" si="2"/>
        <v>1.4898710225406584</v>
      </c>
      <c r="V33" s="83">
        <f t="shared" si="2"/>
        <v>1.5094172189776762</v>
      </c>
      <c r="W33" s="83">
        <f t="shared" si="2"/>
        <v>1.4694499862821111</v>
      </c>
      <c r="X33" s="83">
        <f t="shared" si="2"/>
        <v>1.6480947687205143</v>
      </c>
      <c r="Z33" s="159"/>
      <c r="AA33" s="154" t="s">
        <v>539</v>
      </c>
      <c r="AB33" s="28" t="s">
        <v>563</v>
      </c>
      <c r="AC33" s="23">
        <v>346.43249744000002</v>
      </c>
      <c r="AD33" s="23">
        <v>364.20353949999998</v>
      </c>
      <c r="AE33" s="23">
        <v>397.31563899999998</v>
      </c>
      <c r="AF33" s="23">
        <v>433.52391299999999</v>
      </c>
      <c r="AG33" s="23">
        <v>475.32036900000003</v>
      </c>
      <c r="AH33" s="23">
        <v>517.04959399999996</v>
      </c>
      <c r="AI33" s="23">
        <v>545.81544699999995</v>
      </c>
      <c r="AJ33" s="23">
        <v>571.642876</v>
      </c>
      <c r="AK33" s="23">
        <v>614.92280100000005</v>
      </c>
      <c r="AL33" s="23">
        <v>722.73754199999996</v>
      </c>
    </row>
    <row r="34" spans="2:38" x14ac:dyDescent="0.25">
      <c r="L34" s="159"/>
      <c r="M34" s="154"/>
      <c r="N34" s="28" t="s">
        <v>404</v>
      </c>
      <c r="O34" s="83">
        <f t="shared" si="2"/>
        <v>1.955772035729989</v>
      </c>
      <c r="P34" s="83">
        <f t="shared" si="2"/>
        <v>1.8883914707439033</v>
      </c>
      <c r="Q34" s="83">
        <f t="shared" si="2"/>
        <v>1.9707382681405519</v>
      </c>
      <c r="R34" s="83">
        <f t="shared" si="2"/>
        <v>1.7940114193709091</v>
      </c>
      <c r="S34" s="83">
        <f t="shared" si="2"/>
        <v>1.6229624744982127</v>
      </c>
      <c r="T34" s="83">
        <f t="shared" si="2"/>
        <v>1.6278696860966138</v>
      </c>
      <c r="U34" s="83">
        <f t="shared" si="2"/>
        <v>1.6965129674209456</v>
      </c>
      <c r="V34" s="83">
        <f t="shared" si="2"/>
        <v>1.5993995410565882</v>
      </c>
      <c r="W34" s="83">
        <f t="shared" si="2"/>
        <v>1.8985010256961403</v>
      </c>
      <c r="X34" s="83">
        <f t="shared" si="2"/>
        <v>1.9385928371179415</v>
      </c>
      <c r="Z34" s="159"/>
      <c r="AA34" s="154"/>
      <c r="AB34" s="28" t="s">
        <v>402</v>
      </c>
      <c r="AC34" s="23">
        <v>130.52035043999999</v>
      </c>
      <c r="AD34" s="23">
        <v>137.4984135</v>
      </c>
      <c r="AE34" s="23">
        <v>146.94186500000001</v>
      </c>
      <c r="AF34" s="23">
        <v>158.59671399999999</v>
      </c>
      <c r="AG34" s="23">
        <v>173.267844</v>
      </c>
      <c r="AH34" s="23">
        <v>187.66163299999999</v>
      </c>
      <c r="AI34" s="23">
        <v>196.873268</v>
      </c>
      <c r="AJ34" s="23">
        <v>207.58121800000001</v>
      </c>
      <c r="AK34" s="23">
        <v>221.35663400000001</v>
      </c>
      <c r="AL34" s="23">
        <v>267.484396</v>
      </c>
    </row>
    <row r="35" spans="2:38" x14ac:dyDescent="0.25">
      <c r="Z35" s="159"/>
      <c r="AA35" s="154"/>
      <c r="AB35" s="28" t="s">
        <v>403</v>
      </c>
      <c r="AC35" s="23">
        <v>141.163398</v>
      </c>
      <c r="AD35" s="23">
        <v>148.41262399999999</v>
      </c>
      <c r="AE35" s="23">
        <v>164.63647</v>
      </c>
      <c r="AF35" s="23">
        <v>181.43185600000001</v>
      </c>
      <c r="AG35" s="23">
        <v>202.95898</v>
      </c>
      <c r="AH35" s="23">
        <v>223.718346</v>
      </c>
      <c r="AI35" s="23">
        <v>237.540266</v>
      </c>
      <c r="AJ35" s="23">
        <v>247.725311</v>
      </c>
      <c r="AK35" s="23">
        <v>270.28940399999999</v>
      </c>
      <c r="AL35" s="23">
        <v>317.25185099999999</v>
      </c>
    </row>
    <row r="36" spans="2:38" x14ac:dyDescent="0.25">
      <c r="Z36" s="159"/>
      <c r="AA36" s="154"/>
      <c r="AB36" s="28" t="s">
        <v>404</v>
      </c>
      <c r="AC36" s="23">
        <v>74.748749000000004</v>
      </c>
      <c r="AD36" s="23">
        <v>78.292501999999999</v>
      </c>
      <c r="AE36" s="23">
        <v>85.737303999999995</v>
      </c>
      <c r="AF36" s="23">
        <v>93.495343000000005</v>
      </c>
      <c r="AG36" s="23">
        <v>99.093545000000006</v>
      </c>
      <c r="AH36" s="23">
        <v>105.66961499999999</v>
      </c>
      <c r="AI36" s="23">
        <v>111.40191299999999</v>
      </c>
      <c r="AJ36" s="23">
        <v>116.336347</v>
      </c>
      <c r="AK36" s="23">
        <v>123.276763</v>
      </c>
      <c r="AL36" s="23">
        <v>138.001295</v>
      </c>
    </row>
    <row r="37" spans="2:38" x14ac:dyDescent="0.25"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2:38" x14ac:dyDescent="0.25"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2:38" x14ac:dyDescent="0.25"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2:38" x14ac:dyDescent="0.25"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2:38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2:38" x14ac:dyDescent="0.25"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2:38" x14ac:dyDescent="0.25"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2:38" x14ac:dyDescent="0.25"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2:38" x14ac:dyDescent="0.25"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2:38" x14ac:dyDescent="0.25">
      <c r="AC46" s="79">
        <v>2014</v>
      </c>
      <c r="AD46" s="79">
        <v>2015</v>
      </c>
      <c r="AE46" s="79">
        <v>2016</v>
      </c>
      <c r="AF46" s="79">
        <v>2017</v>
      </c>
      <c r="AG46" s="79">
        <v>2018</v>
      </c>
      <c r="AH46" s="79">
        <v>2019</v>
      </c>
      <c r="AI46" s="79">
        <v>2020</v>
      </c>
      <c r="AJ46" s="79">
        <v>2021</v>
      </c>
      <c r="AK46" s="79">
        <v>2022</v>
      </c>
      <c r="AL46" s="79">
        <v>2023</v>
      </c>
    </row>
    <row r="47" spans="2:38" x14ac:dyDescent="0.25">
      <c r="Z47" s="159" t="s">
        <v>134</v>
      </c>
      <c r="AA47" s="154" t="s">
        <v>533</v>
      </c>
      <c r="AB47" s="28" t="s">
        <v>563</v>
      </c>
      <c r="AC47" s="23">
        <v>178.585474</v>
      </c>
      <c r="AD47" s="23">
        <v>183.53835000000001</v>
      </c>
      <c r="AE47" s="23">
        <v>185.504751</v>
      </c>
      <c r="AF47" s="23">
        <v>179.15170800000001</v>
      </c>
      <c r="AG47" s="23">
        <v>198.61699400000001</v>
      </c>
      <c r="AH47" s="23">
        <v>202.78359499999999</v>
      </c>
      <c r="AI47" s="23">
        <v>189.50370799999999</v>
      </c>
      <c r="AJ47" s="23">
        <v>182.77149399999999</v>
      </c>
      <c r="AK47" s="23">
        <v>186.57939400000001</v>
      </c>
      <c r="AL47" s="23">
        <v>221.47061299999999</v>
      </c>
    </row>
    <row r="48" spans="2:38" x14ac:dyDescent="0.25">
      <c r="O48" s="79">
        <v>2014</v>
      </c>
      <c r="P48" s="79">
        <v>2015</v>
      </c>
      <c r="Q48" s="79">
        <v>2016</v>
      </c>
      <c r="R48" s="79">
        <v>2017</v>
      </c>
      <c r="S48" s="79">
        <v>2018</v>
      </c>
      <c r="T48" s="79">
        <v>2019</v>
      </c>
      <c r="U48" s="79">
        <v>2020</v>
      </c>
      <c r="V48" s="79">
        <v>2021</v>
      </c>
      <c r="W48" s="79">
        <v>2022</v>
      </c>
      <c r="X48" s="79">
        <v>2023</v>
      </c>
      <c r="Z48" s="159"/>
      <c r="AA48" s="154"/>
      <c r="AB48" s="28" t="s">
        <v>402</v>
      </c>
      <c r="AC48" s="23">
        <v>38.962125999999998</v>
      </c>
      <c r="AD48" s="23">
        <v>41.876559</v>
      </c>
      <c r="AE48" s="23">
        <v>42.557915000000001</v>
      </c>
      <c r="AF48" s="23">
        <v>48.384991999999997</v>
      </c>
      <c r="AG48" s="23">
        <v>55.984307000000001</v>
      </c>
      <c r="AH48" s="23">
        <v>60.504564000000002</v>
      </c>
      <c r="AI48" s="23">
        <v>55.559348999999997</v>
      </c>
      <c r="AJ48" s="23">
        <v>53.715363000000004</v>
      </c>
      <c r="AK48" s="23">
        <v>53.313096000000002</v>
      </c>
      <c r="AL48" s="23">
        <v>59.844845999999997</v>
      </c>
    </row>
    <row r="49" spans="2:38" ht="13.5" customHeight="1" x14ac:dyDescent="0.25">
      <c r="L49" s="159" t="s">
        <v>134</v>
      </c>
      <c r="M49" s="154" t="s">
        <v>353</v>
      </c>
      <c r="N49" s="28" t="s">
        <v>401</v>
      </c>
      <c r="O49" s="83">
        <f t="shared" ref="O49:X52" si="3">AC47/AC51</f>
        <v>2.2378256579986933</v>
      </c>
      <c r="P49" s="83">
        <f t="shared" si="3"/>
        <v>2.1719217808602815</v>
      </c>
      <c r="Q49" s="83">
        <f t="shared" si="3"/>
        <v>2.1710138730904371</v>
      </c>
      <c r="R49" s="83">
        <f t="shared" si="3"/>
        <v>2.1467280826754322</v>
      </c>
      <c r="S49" s="83">
        <f t="shared" si="3"/>
        <v>2.204431251348101</v>
      </c>
      <c r="T49" s="83">
        <f t="shared" si="3"/>
        <v>2.1142151266147189</v>
      </c>
      <c r="U49" s="83">
        <f t="shared" si="3"/>
        <v>1.985111702144877</v>
      </c>
      <c r="V49" s="83">
        <f t="shared" si="3"/>
        <v>1.8769931040143086</v>
      </c>
      <c r="W49" s="83">
        <f t="shared" si="3"/>
        <v>1.7793356811777916</v>
      </c>
      <c r="X49" s="83">
        <f t="shared" si="3"/>
        <v>1.8962939025992955</v>
      </c>
      <c r="Z49" s="159"/>
      <c r="AA49" s="154"/>
      <c r="AB49" s="28" t="s">
        <v>403</v>
      </c>
      <c r="AC49" s="23">
        <v>73.476984999999999</v>
      </c>
      <c r="AD49" s="23">
        <v>75.018107000000001</v>
      </c>
      <c r="AE49" s="23">
        <v>72.266553999999999</v>
      </c>
      <c r="AF49" s="23">
        <v>64.409026999999995</v>
      </c>
      <c r="AG49" s="23">
        <v>60.264074999999998</v>
      </c>
      <c r="AH49" s="23">
        <v>61.292191000000003</v>
      </c>
      <c r="AI49" s="23">
        <v>64.351388</v>
      </c>
      <c r="AJ49" s="23">
        <v>63.091726000000001</v>
      </c>
      <c r="AK49" s="23">
        <v>64.550647999999995</v>
      </c>
      <c r="AL49" s="23">
        <v>94.529436000000004</v>
      </c>
    </row>
    <row r="50" spans="2:38" ht="13.5" customHeight="1" x14ac:dyDescent="0.25">
      <c r="L50" s="159"/>
      <c r="M50" s="154" t="s">
        <v>353</v>
      </c>
      <c r="N50" s="28" t="s">
        <v>402</v>
      </c>
      <c r="O50" s="83">
        <f t="shared" si="3"/>
        <v>1.6872527991235078</v>
      </c>
      <c r="P50" s="83">
        <f t="shared" si="3"/>
        <v>1.7188702433242693</v>
      </c>
      <c r="Q50" s="83">
        <f t="shared" si="3"/>
        <v>1.633362064412885</v>
      </c>
      <c r="R50" s="83">
        <f t="shared" si="3"/>
        <v>1.682031623381707</v>
      </c>
      <c r="S50" s="83">
        <f t="shared" si="3"/>
        <v>1.7433411624027173</v>
      </c>
      <c r="T50" s="83">
        <f t="shared" si="3"/>
        <v>1.7274249653920097</v>
      </c>
      <c r="U50" s="83">
        <f t="shared" si="3"/>
        <v>1.59279891073754</v>
      </c>
      <c r="V50" s="83">
        <f t="shared" si="3"/>
        <v>1.4377607571561271</v>
      </c>
      <c r="W50" s="83">
        <f t="shared" si="3"/>
        <v>1.3744777880685035</v>
      </c>
      <c r="X50" s="83">
        <f t="shared" si="3"/>
        <v>1.3825449445506681</v>
      </c>
      <c r="Z50" s="159"/>
      <c r="AA50" s="154"/>
      <c r="AB50" s="28" t="s">
        <v>404</v>
      </c>
      <c r="AC50" s="23">
        <v>66.146362999999994</v>
      </c>
      <c r="AD50" s="23">
        <v>66.643683999999993</v>
      </c>
      <c r="AE50" s="23">
        <v>70.680282000000005</v>
      </c>
      <c r="AF50" s="23">
        <v>66.357688999999993</v>
      </c>
      <c r="AG50" s="23">
        <v>82.368611999999999</v>
      </c>
      <c r="AH50" s="23">
        <v>80.986840000000001</v>
      </c>
      <c r="AI50" s="23">
        <v>69.592971000000006</v>
      </c>
      <c r="AJ50" s="23">
        <v>65.964404999999999</v>
      </c>
      <c r="AK50" s="23">
        <v>68.715649999999997</v>
      </c>
      <c r="AL50" s="23">
        <v>67.096331000000006</v>
      </c>
    </row>
    <row r="51" spans="2:38" ht="13.5" customHeight="1" x14ac:dyDescent="0.25">
      <c r="L51" s="159"/>
      <c r="M51" s="154" t="s">
        <v>353</v>
      </c>
      <c r="N51" s="28" t="s">
        <v>403</v>
      </c>
      <c r="O51" s="83">
        <f t="shared" si="3"/>
        <v>2.6404488587891244</v>
      </c>
      <c r="P51" s="83">
        <f t="shared" si="3"/>
        <v>2.4505604271282384</v>
      </c>
      <c r="Q51" s="83">
        <f t="shared" si="3"/>
        <v>2.4625133383980766</v>
      </c>
      <c r="R51" s="83">
        <f t="shared" si="3"/>
        <v>2.4124432790097781</v>
      </c>
      <c r="S51" s="83">
        <f t="shared" si="3"/>
        <v>2.2512870525267159</v>
      </c>
      <c r="T51" s="83">
        <f t="shared" si="3"/>
        <v>2.1556386893242725</v>
      </c>
      <c r="U51" s="83">
        <f t="shared" si="3"/>
        <v>2.2790868875077246</v>
      </c>
      <c r="V51" s="83">
        <f t="shared" si="3"/>
        <v>2.1319135517667771</v>
      </c>
      <c r="W51" s="83">
        <f t="shared" si="3"/>
        <v>1.9530006562984499</v>
      </c>
      <c r="X51" s="83">
        <f t="shared" si="3"/>
        <v>2.629923049600511</v>
      </c>
      <c r="Z51" s="159"/>
      <c r="AA51" s="154" t="s">
        <v>539</v>
      </c>
      <c r="AB51" s="28" t="s">
        <v>563</v>
      </c>
      <c r="AC51" s="23">
        <v>79.803122000000002</v>
      </c>
      <c r="AD51" s="23">
        <v>84.505045999999993</v>
      </c>
      <c r="AE51" s="23">
        <v>85.446138000000005</v>
      </c>
      <c r="AF51" s="23">
        <v>83.453377000000003</v>
      </c>
      <c r="AG51" s="23">
        <v>90.098973999999998</v>
      </c>
      <c r="AH51" s="23">
        <v>95.914361999999997</v>
      </c>
      <c r="AI51" s="23">
        <v>95.462491</v>
      </c>
      <c r="AJ51" s="23">
        <v>97.374622000000002</v>
      </c>
      <c r="AK51" s="23">
        <v>104.859019</v>
      </c>
      <c r="AL51" s="23">
        <v>116.791291</v>
      </c>
    </row>
    <row r="52" spans="2:38" ht="13.5" customHeight="1" x14ac:dyDescent="0.25">
      <c r="L52" s="159"/>
      <c r="M52" s="154" t="s">
        <v>353</v>
      </c>
      <c r="N52" s="28" t="s">
        <v>404</v>
      </c>
      <c r="O52" s="83">
        <f t="shared" si="3"/>
        <v>2.2901001093630531</v>
      </c>
      <c r="P52" s="83">
        <f t="shared" si="3"/>
        <v>2.2568454255384784</v>
      </c>
      <c r="Q52" s="83">
        <f t="shared" si="3"/>
        <v>2.3525538904272776</v>
      </c>
      <c r="R52" s="83">
        <f t="shared" si="3"/>
        <v>2.3708570857528781</v>
      </c>
      <c r="S52" s="83">
        <f t="shared" si="3"/>
        <v>2.6385795598479138</v>
      </c>
      <c r="T52" s="83">
        <f t="shared" si="3"/>
        <v>2.4953528056297896</v>
      </c>
      <c r="U52" s="83">
        <f t="shared" si="3"/>
        <v>2.1515632283707564</v>
      </c>
      <c r="V52" s="83">
        <f t="shared" si="3"/>
        <v>2.1684374499510981</v>
      </c>
      <c r="W52" s="83">
        <f t="shared" si="3"/>
        <v>2.0810884830233514</v>
      </c>
      <c r="X52" s="83">
        <f t="shared" si="3"/>
        <v>1.786306712482393</v>
      </c>
      <c r="Z52" s="159"/>
      <c r="AA52" s="154"/>
      <c r="AB52" s="28" t="s">
        <v>402</v>
      </c>
      <c r="AC52" s="23">
        <v>23.09205</v>
      </c>
      <c r="AD52" s="23">
        <v>24.362839000000001</v>
      </c>
      <c r="AE52" s="23">
        <v>26.055408</v>
      </c>
      <c r="AF52" s="23">
        <v>28.765803999999999</v>
      </c>
      <c r="AG52" s="23">
        <v>32.113225</v>
      </c>
      <c r="AH52" s="23">
        <v>35.025871000000002</v>
      </c>
      <c r="AI52" s="23">
        <v>34.881583999999997</v>
      </c>
      <c r="AJ52" s="23">
        <v>37.360432000000003</v>
      </c>
      <c r="AK52" s="23">
        <v>38.787891999999999</v>
      </c>
      <c r="AL52" s="23">
        <v>43.286003999999998</v>
      </c>
    </row>
    <row r="53" spans="2:38" x14ac:dyDescent="0.25">
      <c r="Z53" s="159"/>
      <c r="AA53" s="154"/>
      <c r="AB53" s="28" t="s">
        <v>403</v>
      </c>
      <c r="AC53" s="23">
        <v>27.827459999999999</v>
      </c>
      <c r="AD53" s="23">
        <v>30.612632999999999</v>
      </c>
      <c r="AE53" s="23">
        <v>29.346665000000002</v>
      </c>
      <c r="AF53" s="23">
        <v>26.69867</v>
      </c>
      <c r="AG53" s="23">
        <v>26.768720999999999</v>
      </c>
      <c r="AH53" s="23">
        <v>28.433425</v>
      </c>
      <c r="AI53" s="23">
        <v>28.235600999999999</v>
      </c>
      <c r="AJ53" s="23">
        <v>29.593941999999998</v>
      </c>
      <c r="AK53" s="23">
        <v>33.052036000000001</v>
      </c>
      <c r="AL53" s="23">
        <v>35.943803000000003</v>
      </c>
    </row>
    <row r="54" spans="2:38" x14ac:dyDescent="0.25">
      <c r="Z54" s="159"/>
      <c r="AA54" s="154"/>
      <c r="AB54" s="28" t="s">
        <v>404</v>
      </c>
      <c r="AC54" s="23">
        <v>28.883611999999999</v>
      </c>
      <c r="AD54" s="23">
        <v>29.529574</v>
      </c>
      <c r="AE54" s="23">
        <v>30.044065</v>
      </c>
      <c r="AF54" s="23">
        <v>27.988903000000001</v>
      </c>
      <c r="AG54" s="23">
        <v>31.217027999999999</v>
      </c>
      <c r="AH54" s="23">
        <v>32.455066000000002</v>
      </c>
      <c r="AI54" s="23">
        <v>32.345306000000001</v>
      </c>
      <c r="AJ54" s="23">
        <v>30.420248000000001</v>
      </c>
      <c r="AK54" s="23">
        <v>33.019091000000003</v>
      </c>
      <c r="AL54" s="23">
        <v>37.561484</v>
      </c>
    </row>
    <row r="55" spans="2:38" x14ac:dyDescent="0.25"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2:38" x14ac:dyDescent="0.25"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2:38" x14ac:dyDescent="0.25"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2:38" x14ac:dyDescent="0.25"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  <row r="59" spans="2:38" x14ac:dyDescent="0.25">
      <c r="B59" s="164" t="s">
        <v>436</v>
      </c>
      <c r="C59" s="164"/>
      <c r="D59" s="164"/>
      <c r="E59" s="164"/>
      <c r="F59" s="164"/>
      <c r="G59" s="164"/>
      <c r="H59" s="164"/>
      <c r="I59" s="164"/>
      <c r="J59" s="164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2:38" x14ac:dyDescent="0.25">
      <c r="AC60" s="23"/>
      <c r="AD60" s="23"/>
      <c r="AE60" s="23"/>
      <c r="AF60" s="23"/>
      <c r="AG60" s="23"/>
      <c r="AH60" s="23"/>
      <c r="AI60" s="23"/>
      <c r="AJ60" s="23"/>
      <c r="AK60" s="23"/>
      <c r="AL60" s="23"/>
    </row>
    <row r="61" spans="2:38" x14ac:dyDescent="0.25">
      <c r="AC61" s="23"/>
      <c r="AD61" s="23"/>
      <c r="AE61" s="23"/>
      <c r="AF61" s="23"/>
      <c r="AG61" s="23"/>
      <c r="AH61" s="23"/>
      <c r="AI61" s="23"/>
      <c r="AJ61" s="23"/>
      <c r="AK61" s="23"/>
      <c r="AL61" s="23"/>
    </row>
    <row r="62" spans="2:38" x14ac:dyDescent="0.25">
      <c r="AC62" s="23"/>
      <c r="AD62" s="23"/>
      <c r="AE62" s="23"/>
      <c r="AF62" s="23"/>
      <c r="AG62" s="23"/>
      <c r="AH62" s="23"/>
      <c r="AI62" s="23"/>
      <c r="AJ62" s="23"/>
      <c r="AK62" s="23"/>
      <c r="AL62" s="23"/>
    </row>
    <row r="63" spans="2:38" x14ac:dyDescent="0.25">
      <c r="AC63" s="23"/>
      <c r="AD63" s="23"/>
      <c r="AE63" s="23"/>
      <c r="AF63" s="23"/>
      <c r="AG63" s="23"/>
      <c r="AH63" s="23"/>
      <c r="AI63" s="23"/>
      <c r="AJ63" s="23"/>
      <c r="AK63" s="23"/>
      <c r="AL63" s="23"/>
    </row>
    <row r="64" spans="2:38" x14ac:dyDescent="0.25">
      <c r="AC64" s="79">
        <v>2014</v>
      </c>
      <c r="AD64" s="79">
        <v>2015</v>
      </c>
      <c r="AE64" s="79">
        <v>2016</v>
      </c>
      <c r="AF64" s="79">
        <v>2017</v>
      </c>
      <c r="AG64" s="79">
        <v>2018</v>
      </c>
      <c r="AH64" s="79">
        <v>2019</v>
      </c>
      <c r="AI64" s="79">
        <v>2020</v>
      </c>
      <c r="AJ64" s="79">
        <v>2021</v>
      </c>
      <c r="AK64" s="79">
        <v>2022</v>
      </c>
      <c r="AL64" s="79">
        <v>2023</v>
      </c>
    </row>
    <row r="65" spans="2:38" x14ac:dyDescent="0.25">
      <c r="Z65" s="159" t="s">
        <v>135</v>
      </c>
      <c r="AA65" s="154" t="s">
        <v>533</v>
      </c>
      <c r="AB65" s="28" t="s">
        <v>563</v>
      </c>
      <c r="AC65" s="23">
        <v>309.32521000000003</v>
      </c>
      <c r="AD65" s="23">
        <v>319.98947767968752</v>
      </c>
      <c r="AE65" s="23">
        <v>345.61355200000003</v>
      </c>
      <c r="AF65" s="23">
        <v>379.62297755999998</v>
      </c>
      <c r="AG65" s="23">
        <v>393.74165900000003</v>
      </c>
      <c r="AH65" s="23">
        <v>431.64105599999999</v>
      </c>
      <c r="AI65" s="23">
        <v>461.51991399999997</v>
      </c>
      <c r="AJ65" s="23">
        <v>498.36158899999998</v>
      </c>
      <c r="AK65" s="23">
        <v>524.03949299999999</v>
      </c>
      <c r="AL65" s="23">
        <v>587.76158999999996</v>
      </c>
    </row>
    <row r="66" spans="2:38" x14ac:dyDescent="0.25">
      <c r="O66" s="79">
        <v>2014</v>
      </c>
      <c r="P66" s="79">
        <v>2015</v>
      </c>
      <c r="Q66" s="79">
        <v>2016</v>
      </c>
      <c r="R66" s="79">
        <v>2017</v>
      </c>
      <c r="S66" s="79">
        <v>2018</v>
      </c>
      <c r="T66" s="79">
        <v>2019</v>
      </c>
      <c r="U66" s="79">
        <v>2020</v>
      </c>
      <c r="V66" s="79">
        <v>2021</v>
      </c>
      <c r="W66" s="79">
        <v>2022</v>
      </c>
      <c r="X66" s="79">
        <v>2023</v>
      </c>
      <c r="Z66" s="159"/>
      <c r="AA66" s="154"/>
      <c r="AB66" s="28" t="s">
        <v>402</v>
      </c>
      <c r="AC66" s="23">
        <v>97.141227999999998</v>
      </c>
      <c r="AD66" s="23">
        <v>89.3504386796875</v>
      </c>
      <c r="AE66" s="23">
        <v>96.984774999999999</v>
      </c>
      <c r="AF66" s="23">
        <v>103.54748656</v>
      </c>
      <c r="AG66" s="23">
        <v>106.01919599999999</v>
      </c>
      <c r="AH66" s="23">
        <v>112.727113</v>
      </c>
      <c r="AI66" s="23">
        <v>113.311742</v>
      </c>
      <c r="AJ66" s="23">
        <v>118.074124</v>
      </c>
      <c r="AK66" s="23">
        <v>131.48182499999999</v>
      </c>
      <c r="AL66" s="23">
        <v>164.59135900000001</v>
      </c>
    </row>
    <row r="67" spans="2:38" x14ac:dyDescent="0.25">
      <c r="L67" s="159" t="s">
        <v>538</v>
      </c>
      <c r="M67" s="154" t="s">
        <v>353</v>
      </c>
      <c r="N67" s="28" t="s">
        <v>401</v>
      </c>
      <c r="O67" s="83">
        <v>1.6932333391741663</v>
      </c>
      <c r="P67" s="83">
        <v>1.6652127453719427</v>
      </c>
      <c r="Q67" s="83">
        <v>1.6849077628783131</v>
      </c>
      <c r="R67" s="83">
        <v>1.6737046133003546</v>
      </c>
      <c r="S67" s="83">
        <v>1.592474332918054</v>
      </c>
      <c r="T67" s="83">
        <v>1.6362820778502971</v>
      </c>
      <c r="U67" s="83">
        <v>1.6789245659143412</v>
      </c>
      <c r="V67" s="83">
        <v>1.7214848829109113</v>
      </c>
      <c r="W67" s="83">
        <v>1.8024938386484048</v>
      </c>
      <c r="X67" s="83">
        <v>1.7055513543869836</v>
      </c>
      <c r="Z67" s="159"/>
      <c r="AA67" s="154"/>
      <c r="AB67" s="28" t="s">
        <v>403</v>
      </c>
      <c r="AC67" s="23">
        <v>156.809641</v>
      </c>
      <c r="AD67" s="23">
        <v>166.08393599999999</v>
      </c>
      <c r="AE67" s="23">
        <v>184.96581399999999</v>
      </c>
      <c r="AF67" s="23">
        <v>202.86740699999999</v>
      </c>
      <c r="AG67" s="23">
        <v>220.20549099999999</v>
      </c>
      <c r="AH67" s="23">
        <v>241.974808</v>
      </c>
      <c r="AI67" s="23">
        <v>256.29540500000002</v>
      </c>
      <c r="AJ67" s="23">
        <v>273.34161799999998</v>
      </c>
      <c r="AK67" s="23">
        <v>262.38398699999999</v>
      </c>
      <c r="AL67" s="23">
        <v>302.88092699999999</v>
      </c>
    </row>
    <row r="68" spans="2:38" x14ac:dyDescent="0.25">
      <c r="L68" s="159"/>
      <c r="M68" s="154" t="s">
        <v>353</v>
      </c>
      <c r="N68" s="28" t="s">
        <v>402</v>
      </c>
      <c r="O68" s="83">
        <v>1.5306227516496966</v>
      </c>
      <c r="P68" s="83">
        <v>1.4350575898500071</v>
      </c>
      <c r="Q68" s="83">
        <v>1.5731366294129789</v>
      </c>
      <c r="R68" s="83">
        <v>1.5303257532773655</v>
      </c>
      <c r="S68" s="83">
        <v>1.4389102031481471</v>
      </c>
      <c r="T68" s="83">
        <v>1.4890860890945123</v>
      </c>
      <c r="U68" s="83">
        <v>1.5342260403043728</v>
      </c>
      <c r="V68" s="83">
        <v>1.5118483917403041</v>
      </c>
      <c r="W68" s="83">
        <v>1.8007896913551495</v>
      </c>
      <c r="X68" s="83">
        <v>1.6727354985132308</v>
      </c>
      <c r="Z68" s="159"/>
      <c r="AA68" s="154"/>
      <c r="AB68" s="28" t="s">
        <v>404</v>
      </c>
      <c r="AC68" s="23">
        <v>55.374341000000001</v>
      </c>
      <c r="AD68" s="23">
        <v>64.555103000000003</v>
      </c>
      <c r="AE68" s="23">
        <v>63.662962999999998</v>
      </c>
      <c r="AF68" s="23">
        <v>73.208083999999999</v>
      </c>
      <c r="AG68" s="23">
        <v>67.516971999999996</v>
      </c>
      <c r="AH68" s="23">
        <v>76.939134999999993</v>
      </c>
      <c r="AI68" s="23">
        <v>91.912767000000002</v>
      </c>
      <c r="AJ68" s="23">
        <v>106.945847</v>
      </c>
      <c r="AK68" s="23">
        <v>130.17368099999999</v>
      </c>
      <c r="AL68" s="23">
        <v>120.289304</v>
      </c>
    </row>
    <row r="69" spans="2:38" x14ac:dyDescent="0.25">
      <c r="L69" s="159"/>
      <c r="M69" s="154" t="s">
        <v>353</v>
      </c>
      <c r="N69" s="28" t="s">
        <v>403</v>
      </c>
      <c r="O69" s="83">
        <v>1.7698132132297915</v>
      </c>
      <c r="P69" s="83">
        <v>1.734713444644433</v>
      </c>
      <c r="Q69" s="83">
        <v>1.6999906343589033</v>
      </c>
      <c r="R69" s="83">
        <v>1.7159490144017717</v>
      </c>
      <c r="S69" s="83">
        <v>1.68860500390977</v>
      </c>
      <c r="T69" s="83">
        <v>1.7168602902333461</v>
      </c>
      <c r="U69" s="83">
        <v>1.7470103657333413</v>
      </c>
      <c r="V69" s="83">
        <v>1.8718716214543294</v>
      </c>
      <c r="W69" s="83">
        <v>1.8382663137530595</v>
      </c>
      <c r="X69" s="83">
        <v>1.7934325087177152</v>
      </c>
      <c r="Z69" s="159"/>
      <c r="AA69" s="154" t="s">
        <v>539</v>
      </c>
      <c r="AB69" s="28" t="s">
        <v>563</v>
      </c>
      <c r="AC69" s="23">
        <v>181.469075</v>
      </c>
      <c r="AD69" s="23">
        <v>191.71289544921876</v>
      </c>
      <c r="AE69" s="23">
        <v>201.88812200000001</v>
      </c>
      <c r="AF69" s="23">
        <v>222.51301327000002</v>
      </c>
      <c r="AG69" s="23">
        <v>243.314549</v>
      </c>
      <c r="AH69" s="23">
        <v>260.55439899999999</v>
      </c>
      <c r="AI69" s="23">
        <v>268.19241499999998</v>
      </c>
      <c r="AJ69" s="23">
        <v>279.51702499999999</v>
      </c>
      <c r="AK69" s="23">
        <v>281.47094399999997</v>
      </c>
      <c r="AL69" s="23">
        <v>333.640896</v>
      </c>
    </row>
    <row r="70" spans="2:38" x14ac:dyDescent="0.25">
      <c r="L70" s="159"/>
      <c r="M70" s="154" t="s">
        <v>353</v>
      </c>
      <c r="N70" s="28" t="s">
        <v>404</v>
      </c>
      <c r="O70" s="83">
        <v>1.7583784251990542</v>
      </c>
      <c r="P70" s="83">
        <v>1.8161323569002628</v>
      </c>
      <c r="Q70" s="83">
        <v>1.8067113321726529</v>
      </c>
      <c r="R70" s="83">
        <v>1.7615948512523874</v>
      </c>
      <c r="S70" s="83">
        <v>1.5591024011126389</v>
      </c>
      <c r="T70" s="83">
        <v>1.6227560527040836</v>
      </c>
      <c r="U70" s="83">
        <v>1.6751274777588674</v>
      </c>
      <c r="V70" s="83">
        <v>1.6244331789913566</v>
      </c>
      <c r="W70" s="83">
        <v>1.7341061906126836</v>
      </c>
      <c r="X70" s="83">
        <v>1.5659192697260091</v>
      </c>
      <c r="Z70" s="159"/>
      <c r="AA70" s="154"/>
      <c r="AB70" s="28" t="s">
        <v>402</v>
      </c>
      <c r="AC70" s="23">
        <v>59.171498</v>
      </c>
      <c r="AD70" s="23">
        <v>58.032307449218749</v>
      </c>
      <c r="AE70" s="23">
        <v>59.965159999999997</v>
      </c>
      <c r="AF70" s="23">
        <v>63.128670270000001</v>
      </c>
      <c r="AG70" s="23">
        <v>68.542131999999995</v>
      </c>
      <c r="AH70" s="23">
        <v>70.300113999999994</v>
      </c>
      <c r="AI70" s="23">
        <v>66.808790000000002</v>
      </c>
      <c r="AJ70" s="23">
        <v>74.985918999999996</v>
      </c>
      <c r="AK70" s="23">
        <v>73.164359000000005</v>
      </c>
      <c r="AL70" s="23">
        <v>93.271511000000004</v>
      </c>
    </row>
    <row r="71" spans="2:38" x14ac:dyDescent="0.25">
      <c r="Z71" s="159"/>
      <c r="AA71" s="154"/>
      <c r="AB71" s="28" t="s">
        <v>403</v>
      </c>
      <c r="AC71" s="23">
        <v>92.167835999999994</v>
      </c>
      <c r="AD71" s="23">
        <v>100.210633</v>
      </c>
      <c r="AE71" s="23">
        <v>109.970473</v>
      </c>
      <c r="AF71" s="23">
        <v>122.57859000000001</v>
      </c>
      <c r="AG71" s="23">
        <v>134.03149099999999</v>
      </c>
      <c r="AH71" s="23">
        <v>144.90655100000001</v>
      </c>
      <c r="AI71" s="23">
        <v>152.566362</v>
      </c>
      <c r="AJ71" s="23">
        <v>152.59784300000001</v>
      </c>
      <c r="AK71" s="23">
        <v>149.26183399999999</v>
      </c>
      <c r="AL71" s="23">
        <v>175.05139</v>
      </c>
    </row>
    <row r="72" spans="2:38" x14ac:dyDescent="0.25">
      <c r="Z72" s="159"/>
      <c r="AA72" s="154"/>
      <c r="AB72" s="28" t="s">
        <v>404</v>
      </c>
      <c r="AC72" s="23">
        <v>30.129740999999999</v>
      </c>
      <c r="AD72" s="23">
        <v>33.469954999999999</v>
      </c>
      <c r="AE72" s="23">
        <v>31.952489</v>
      </c>
      <c r="AF72" s="23">
        <v>36.805753000000003</v>
      </c>
      <c r="AG72" s="23">
        <v>40.740926000000002</v>
      </c>
      <c r="AH72" s="23">
        <v>45.347734000000003</v>
      </c>
      <c r="AI72" s="23">
        <v>48.817262999999997</v>
      </c>
      <c r="AJ72" s="23">
        <v>51.933262999999997</v>
      </c>
      <c r="AK72" s="23">
        <v>59.044750999999998</v>
      </c>
      <c r="AL72" s="23">
        <v>65.317994999999996</v>
      </c>
    </row>
    <row r="73" spans="2:38" x14ac:dyDescent="0.25">
      <c r="AC73" s="23"/>
      <c r="AD73" s="23"/>
      <c r="AE73" s="23"/>
      <c r="AF73" s="23"/>
      <c r="AG73" s="23"/>
      <c r="AH73" s="23"/>
      <c r="AI73" s="23"/>
      <c r="AJ73" s="23"/>
      <c r="AK73" s="23"/>
      <c r="AL73" s="23"/>
    </row>
    <row r="74" spans="2:38" x14ac:dyDescent="0.25">
      <c r="AC74" s="23"/>
      <c r="AD74" s="23"/>
      <c r="AE74" s="23"/>
      <c r="AF74" s="23"/>
      <c r="AG74" s="23"/>
      <c r="AH74" s="23"/>
      <c r="AI74" s="23"/>
      <c r="AJ74" s="23"/>
      <c r="AK74" s="23"/>
      <c r="AL74" s="23"/>
    </row>
    <row r="75" spans="2:38" x14ac:dyDescent="0.25">
      <c r="AC75" s="23"/>
      <c r="AD75" s="23"/>
      <c r="AE75" s="23"/>
      <c r="AF75" s="23"/>
      <c r="AG75" s="23"/>
      <c r="AH75" s="23"/>
      <c r="AI75" s="23"/>
      <c r="AJ75" s="23"/>
      <c r="AK75" s="23"/>
      <c r="AL75" s="23"/>
    </row>
    <row r="76" spans="2:38" x14ac:dyDescent="0.25">
      <c r="AC76" s="23"/>
      <c r="AD76" s="23"/>
      <c r="AE76" s="23"/>
      <c r="AF76" s="23"/>
      <c r="AG76" s="23"/>
      <c r="AH76" s="23"/>
      <c r="AI76" s="23"/>
      <c r="AJ76" s="23"/>
      <c r="AK76" s="23"/>
      <c r="AL76" s="23"/>
    </row>
    <row r="77" spans="2:38" x14ac:dyDescent="0.25">
      <c r="B77" s="164" t="s">
        <v>437</v>
      </c>
      <c r="C77" s="164"/>
      <c r="D77" s="164"/>
      <c r="E77" s="164"/>
      <c r="F77" s="164"/>
      <c r="G77" s="164"/>
      <c r="H77" s="164"/>
      <c r="I77" s="164"/>
      <c r="J77" s="164"/>
      <c r="AC77" s="23"/>
      <c r="AD77" s="23"/>
      <c r="AE77" s="23"/>
      <c r="AF77" s="23"/>
      <c r="AG77" s="23"/>
      <c r="AH77" s="23"/>
      <c r="AI77" s="23"/>
      <c r="AJ77" s="23"/>
      <c r="AK77" s="23"/>
      <c r="AL77" s="23"/>
    </row>
    <row r="78" spans="2:38" x14ac:dyDescent="0.25">
      <c r="AC78" s="23"/>
      <c r="AD78" s="23"/>
      <c r="AE78" s="23"/>
      <c r="AF78" s="23"/>
      <c r="AG78" s="23"/>
      <c r="AH78" s="23"/>
      <c r="AI78" s="23"/>
      <c r="AJ78" s="23"/>
      <c r="AK78" s="23"/>
      <c r="AL78" s="23"/>
    </row>
    <row r="79" spans="2:38" x14ac:dyDescent="0.25">
      <c r="AC79" s="23"/>
      <c r="AD79" s="23"/>
      <c r="AE79" s="23"/>
      <c r="AF79" s="23"/>
      <c r="AG79" s="23"/>
      <c r="AH79" s="23"/>
      <c r="AI79" s="23"/>
      <c r="AJ79" s="23"/>
      <c r="AK79" s="23"/>
      <c r="AL79" s="23"/>
    </row>
    <row r="80" spans="2:38" x14ac:dyDescent="0.25">
      <c r="AC80" s="23"/>
      <c r="AD80" s="23"/>
      <c r="AE80" s="23"/>
      <c r="AF80" s="23"/>
      <c r="AG80" s="23"/>
      <c r="AH80" s="23"/>
      <c r="AI80" s="23"/>
      <c r="AJ80" s="23"/>
      <c r="AK80" s="23"/>
      <c r="AL80" s="23"/>
    </row>
    <row r="81" spans="2:38" x14ac:dyDescent="0.25">
      <c r="AC81" s="23"/>
      <c r="AD81" s="23"/>
      <c r="AE81" s="23"/>
      <c r="AF81" s="23"/>
      <c r="AG81" s="23"/>
      <c r="AH81" s="23"/>
      <c r="AI81" s="23"/>
      <c r="AJ81" s="23"/>
      <c r="AK81" s="23"/>
      <c r="AL81" s="23"/>
    </row>
    <row r="82" spans="2:38" x14ac:dyDescent="0.25">
      <c r="AC82" s="79">
        <v>2014</v>
      </c>
      <c r="AD82" s="79">
        <v>2015</v>
      </c>
      <c r="AE82" s="79">
        <v>2016</v>
      </c>
      <c r="AF82" s="79">
        <v>2017</v>
      </c>
      <c r="AG82" s="79">
        <v>2018</v>
      </c>
      <c r="AH82" s="79">
        <v>2019</v>
      </c>
      <c r="AI82" s="79">
        <v>2020</v>
      </c>
      <c r="AJ82" s="79">
        <v>2021</v>
      </c>
      <c r="AK82" s="79">
        <v>2022</v>
      </c>
      <c r="AL82" s="79">
        <v>2023</v>
      </c>
    </row>
    <row r="83" spans="2:38" x14ac:dyDescent="0.25">
      <c r="Z83" s="159" t="s">
        <v>133</v>
      </c>
      <c r="AA83" s="154" t="s">
        <v>533</v>
      </c>
      <c r="AB83" s="28" t="s">
        <v>563</v>
      </c>
      <c r="AC83" s="23">
        <v>529.15528300000005</v>
      </c>
      <c r="AD83" s="23">
        <v>571.38617086010743</v>
      </c>
      <c r="AE83" s="23">
        <v>616.26515720999998</v>
      </c>
      <c r="AF83" s="23">
        <v>673.37933599999997</v>
      </c>
      <c r="AG83" s="23">
        <v>740.37429999999995</v>
      </c>
      <c r="AH83" s="23">
        <v>801.12936000000002</v>
      </c>
      <c r="AI83" s="23">
        <v>900.91757700000005</v>
      </c>
      <c r="AJ83" s="23">
        <v>970.29077099999995</v>
      </c>
      <c r="AK83" s="23">
        <v>1060.0727139999999</v>
      </c>
      <c r="AL83" s="23">
        <v>1163.3554320000001</v>
      </c>
    </row>
    <row r="84" spans="2:38" x14ac:dyDescent="0.25">
      <c r="O84" s="79">
        <v>2014</v>
      </c>
      <c r="P84" s="79">
        <v>2015</v>
      </c>
      <c r="Q84" s="79">
        <v>2016</v>
      </c>
      <c r="R84" s="79">
        <v>2017</v>
      </c>
      <c r="S84" s="79">
        <v>2018</v>
      </c>
      <c r="T84" s="79">
        <v>2019</v>
      </c>
      <c r="U84" s="79">
        <v>2020</v>
      </c>
      <c r="V84" s="79">
        <v>2021</v>
      </c>
      <c r="W84" s="79">
        <v>2022</v>
      </c>
      <c r="X84" s="79">
        <v>2023</v>
      </c>
      <c r="Z84" s="159"/>
      <c r="AA84" s="154"/>
      <c r="AB84" s="28" t="s">
        <v>402</v>
      </c>
      <c r="AC84" s="23">
        <v>135.95560399999999</v>
      </c>
      <c r="AD84" s="23">
        <v>143.14831786010743</v>
      </c>
      <c r="AE84" s="23">
        <v>142.87599721000001</v>
      </c>
      <c r="AF84" s="23">
        <v>150.291843</v>
      </c>
      <c r="AG84" s="23">
        <v>169.71958000000001</v>
      </c>
      <c r="AH84" s="23">
        <v>187.896083</v>
      </c>
      <c r="AI84" s="23">
        <v>208.18624800000001</v>
      </c>
      <c r="AJ84" s="23">
        <v>226.396286</v>
      </c>
      <c r="AK84" s="23">
        <v>238.054733</v>
      </c>
      <c r="AL84" s="23">
        <v>262.012834</v>
      </c>
    </row>
    <row r="85" spans="2:38" ht="13.5" customHeight="1" x14ac:dyDescent="0.25">
      <c r="L85" s="159" t="s">
        <v>537</v>
      </c>
      <c r="M85" s="154" t="s">
        <v>353</v>
      </c>
      <c r="N85" s="28" t="s">
        <v>401</v>
      </c>
      <c r="O85" s="83">
        <v>1.5351565023727971</v>
      </c>
      <c r="P85" s="83">
        <v>1.5886964941868376</v>
      </c>
      <c r="Q85" s="83">
        <v>1.6089695353102949</v>
      </c>
      <c r="R85" s="83">
        <v>1.5987805696627519</v>
      </c>
      <c r="S85" s="83">
        <v>1.5810806308526524</v>
      </c>
      <c r="T85" s="83">
        <v>1.5775186376639021</v>
      </c>
      <c r="U85" s="83">
        <v>1.6511575657242048</v>
      </c>
      <c r="V85" s="83">
        <v>1.6867191060821343</v>
      </c>
      <c r="W85" s="83">
        <v>1.6803999214108885</v>
      </c>
      <c r="X85" s="83">
        <v>1.6605303345801654</v>
      </c>
      <c r="Z85" s="159"/>
      <c r="AA85" s="154"/>
      <c r="AB85" s="28" t="s">
        <v>403</v>
      </c>
      <c r="AC85" s="23">
        <v>247.24267900000001</v>
      </c>
      <c r="AD85" s="23">
        <v>259.40185300000002</v>
      </c>
      <c r="AE85" s="23">
        <v>285.97816</v>
      </c>
      <c r="AF85" s="23">
        <v>313.60249299999998</v>
      </c>
      <c r="AG85" s="23">
        <v>338.49671999999998</v>
      </c>
      <c r="AH85" s="23">
        <v>365.223277</v>
      </c>
      <c r="AI85" s="23">
        <v>410.90332899999999</v>
      </c>
      <c r="AJ85" s="23">
        <v>429.17348500000003</v>
      </c>
      <c r="AK85" s="23">
        <v>477.49298099999999</v>
      </c>
      <c r="AL85" s="23">
        <v>518.55359799999997</v>
      </c>
    </row>
    <row r="86" spans="2:38" ht="13.5" customHeight="1" x14ac:dyDescent="0.25">
      <c r="L86" s="159"/>
      <c r="M86" s="154" t="s">
        <v>353</v>
      </c>
      <c r="N86" s="28" t="s">
        <v>402</v>
      </c>
      <c r="O86" s="83">
        <v>1.1436042990990687</v>
      </c>
      <c r="P86" s="83">
        <v>1.1388888067111758</v>
      </c>
      <c r="Q86" s="83">
        <v>1.1363437088502377</v>
      </c>
      <c r="R86" s="83">
        <v>1.1488141956435167</v>
      </c>
      <c r="S86" s="83">
        <v>1.1611839372044295</v>
      </c>
      <c r="T86" s="83">
        <v>1.0748453359937287</v>
      </c>
      <c r="U86" s="83">
        <v>1.2122826285241168</v>
      </c>
      <c r="V86" s="83">
        <v>1.2068844978887394</v>
      </c>
      <c r="W86" s="83">
        <v>1.243364619157268</v>
      </c>
      <c r="X86" s="83">
        <v>1.2372008266334127</v>
      </c>
      <c r="Z86" s="159"/>
      <c r="AA86" s="154"/>
      <c r="AB86" s="28" t="s">
        <v>404</v>
      </c>
      <c r="AC86" s="23">
        <v>145.95699999999999</v>
      </c>
      <c r="AD86" s="23">
        <v>168.83600000000001</v>
      </c>
      <c r="AE86" s="23">
        <v>187.411</v>
      </c>
      <c r="AF86" s="23">
        <v>209.48500000000001</v>
      </c>
      <c r="AG86" s="23">
        <v>232.15799999999999</v>
      </c>
      <c r="AH86" s="23">
        <v>248.01</v>
      </c>
      <c r="AI86" s="23">
        <v>281.82799999999997</v>
      </c>
      <c r="AJ86" s="23">
        <v>314.721</v>
      </c>
      <c r="AK86" s="23">
        <v>344.52499999999998</v>
      </c>
      <c r="AL86" s="23">
        <v>382.78899999999999</v>
      </c>
    </row>
    <row r="87" spans="2:38" ht="13.5" customHeight="1" x14ac:dyDescent="0.25">
      <c r="L87" s="159"/>
      <c r="M87" s="154" t="s">
        <v>353</v>
      </c>
      <c r="N87" s="28" t="s">
        <v>403</v>
      </c>
      <c r="O87" s="83">
        <v>1.5897831919875849</v>
      </c>
      <c r="P87" s="83">
        <v>1.5621661251129193</v>
      </c>
      <c r="Q87" s="83">
        <v>1.5809816746331924</v>
      </c>
      <c r="R87" s="83">
        <v>1.5237204615552127</v>
      </c>
      <c r="S87" s="83">
        <v>1.483504376738535</v>
      </c>
      <c r="T87" s="83">
        <v>1.6311951340381365</v>
      </c>
      <c r="U87" s="83">
        <v>1.6475723542157183</v>
      </c>
      <c r="V87" s="83">
        <v>1.6662839085669319</v>
      </c>
      <c r="W87" s="83">
        <v>1.6372587377879984</v>
      </c>
      <c r="X87" s="83">
        <v>1.6138814304877231</v>
      </c>
      <c r="Z87" s="159"/>
      <c r="AA87" s="154" t="s">
        <v>539</v>
      </c>
      <c r="AB87" s="28" t="s">
        <v>563</v>
      </c>
      <c r="AC87" s="23">
        <v>357.65805399999999</v>
      </c>
      <c r="AD87" s="23">
        <v>383.42731144995116</v>
      </c>
      <c r="AE87" s="23">
        <v>418.23361799999998</v>
      </c>
      <c r="AF87" s="23">
        <v>463.29007999999999</v>
      </c>
      <c r="AG87" s="23">
        <v>512.20280500000001</v>
      </c>
      <c r="AH87" s="23">
        <v>564.39096300000006</v>
      </c>
      <c r="AI87" s="23">
        <v>591.74560499999995</v>
      </c>
      <c r="AJ87" s="23">
        <v>635.75872400000003</v>
      </c>
      <c r="AK87" s="23">
        <v>687.97684100000004</v>
      </c>
      <c r="AL87" s="23">
        <v>758.22284999999999</v>
      </c>
    </row>
    <row r="88" spans="2:38" ht="13.5" customHeight="1" x14ac:dyDescent="0.25">
      <c r="L88" s="159"/>
      <c r="M88" s="154" t="s">
        <v>353</v>
      </c>
      <c r="N88" s="28" t="s">
        <v>404</v>
      </c>
      <c r="O88" s="83">
        <v>1.9472594484289412</v>
      </c>
      <c r="P88" s="83">
        <v>2.1639818265444628</v>
      </c>
      <c r="Q88" s="83">
        <v>2.1924607439641388</v>
      </c>
      <c r="R88" s="83">
        <v>2.1967935174127668</v>
      </c>
      <c r="S88" s="83">
        <v>2.1965983014300625</v>
      </c>
      <c r="T88" s="83">
        <v>2.1110993536699443</v>
      </c>
      <c r="U88" s="83">
        <v>2.1359348130692313</v>
      </c>
      <c r="V88" s="83">
        <v>2.2364484294360558</v>
      </c>
      <c r="W88" s="83">
        <v>2.2008357673044294</v>
      </c>
      <c r="X88" s="83">
        <v>2.1649963244302866</v>
      </c>
      <c r="Z88" s="159"/>
      <c r="AA88" s="154"/>
      <c r="AB88" s="28" t="s">
        <v>402</v>
      </c>
      <c r="AC88" s="23">
        <v>117.97498400000001</v>
      </c>
      <c r="AD88" s="23">
        <v>129.10140544995116</v>
      </c>
      <c r="AE88" s="23">
        <v>130.49967100000001</v>
      </c>
      <c r="AF88" s="23">
        <v>131.63743099999999</v>
      </c>
      <c r="AG88" s="23">
        <v>143.62669600000001</v>
      </c>
      <c r="AH88" s="23">
        <v>162.33503899999999</v>
      </c>
      <c r="AI88" s="23">
        <v>172.250303</v>
      </c>
      <c r="AJ88" s="23">
        <v>188.65837999999999</v>
      </c>
      <c r="AK88" s="23">
        <v>195.071788</v>
      </c>
      <c r="AL88" s="23">
        <v>210.838876</v>
      </c>
    </row>
    <row r="89" spans="2:38" x14ac:dyDescent="0.25">
      <c r="Z89" s="159"/>
      <c r="AA89" s="154"/>
      <c r="AB89" s="28" t="s">
        <v>403</v>
      </c>
      <c r="AC89" s="23">
        <v>191.93406999999999</v>
      </c>
      <c r="AD89" s="23">
        <v>201.127906</v>
      </c>
      <c r="AE89" s="23">
        <v>224.138947</v>
      </c>
      <c r="AF89" s="23">
        <v>255.326649</v>
      </c>
      <c r="AG89" s="23">
        <v>282.10510900000003</v>
      </c>
      <c r="AH89" s="23">
        <v>302.92992400000003</v>
      </c>
      <c r="AI89" s="23">
        <v>310.38430199999999</v>
      </c>
      <c r="AJ89" s="23">
        <v>327.20134400000001</v>
      </c>
      <c r="AK89" s="23">
        <v>356.56105300000002</v>
      </c>
      <c r="AL89" s="23">
        <v>385.27397400000001</v>
      </c>
    </row>
    <row r="90" spans="2:38" ht="13.5" customHeight="1" x14ac:dyDescent="0.25">
      <c r="Z90" s="159"/>
      <c r="AA90" s="154"/>
      <c r="AB90" s="28" t="s">
        <v>404</v>
      </c>
      <c r="AC90" s="23">
        <v>47.749000000000002</v>
      </c>
      <c r="AD90" s="23">
        <v>53.198</v>
      </c>
      <c r="AE90" s="23">
        <v>63.594999999999999</v>
      </c>
      <c r="AF90" s="23">
        <v>76.325999999999993</v>
      </c>
      <c r="AG90" s="23">
        <v>86.471000000000004</v>
      </c>
      <c r="AH90" s="23">
        <v>99.126000000000005</v>
      </c>
      <c r="AI90" s="23">
        <v>109.111</v>
      </c>
      <c r="AJ90" s="23">
        <v>119.899</v>
      </c>
      <c r="AK90" s="23">
        <v>136.34399999999999</v>
      </c>
      <c r="AL90" s="23">
        <v>162.11000000000001</v>
      </c>
    </row>
    <row r="95" spans="2:38" x14ac:dyDescent="0.25">
      <c r="B95" s="157" t="s">
        <v>277</v>
      </c>
      <c r="C95" s="157"/>
      <c r="D95" s="157"/>
      <c r="E95" s="157"/>
      <c r="F95" s="157"/>
      <c r="G95" s="157"/>
      <c r="H95" s="157"/>
      <c r="I95" s="157"/>
      <c r="J95" s="157"/>
    </row>
    <row r="96" spans="2:38" x14ac:dyDescent="0.25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x14ac:dyDescent="0.25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x14ac:dyDescent="0.25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x14ac:dyDescent="0.25">
      <c r="B99" s="163" t="s">
        <v>234</v>
      </c>
      <c r="C99" s="163"/>
      <c r="D99" s="163"/>
      <c r="E99" s="163"/>
      <c r="F99" s="163"/>
      <c r="G99" s="163"/>
      <c r="H99" s="163"/>
      <c r="I99" s="163"/>
      <c r="J99" s="163"/>
    </row>
  </sheetData>
  <mergeCells count="34">
    <mergeCell ref="AA51:AA54"/>
    <mergeCell ref="AA65:AA68"/>
    <mergeCell ref="AA69:AA72"/>
    <mergeCell ref="AA83:AA86"/>
    <mergeCell ref="AA87:AA90"/>
    <mergeCell ref="AA14:AA17"/>
    <mergeCell ref="AA10:AA13"/>
    <mergeCell ref="AA29:AA32"/>
    <mergeCell ref="AA33:AA36"/>
    <mergeCell ref="AA47:AA50"/>
    <mergeCell ref="Z10:Z17"/>
    <mergeCell ref="Z29:Z36"/>
    <mergeCell ref="Z47:Z54"/>
    <mergeCell ref="Z65:Z72"/>
    <mergeCell ref="Z83:Z90"/>
    <mergeCell ref="L49:L52"/>
    <mergeCell ref="M49:M52"/>
    <mergeCell ref="L67:L70"/>
    <mergeCell ref="M67:M70"/>
    <mergeCell ref="L85:L88"/>
    <mergeCell ref="M85:M88"/>
    <mergeCell ref="M12:M16"/>
    <mergeCell ref="L12:L16"/>
    <mergeCell ref="M31:M34"/>
    <mergeCell ref="L31:L34"/>
    <mergeCell ref="C2:J3"/>
    <mergeCell ref="B2:B3"/>
    <mergeCell ref="B95:J98"/>
    <mergeCell ref="B99:J99"/>
    <mergeCell ref="B77:J77"/>
    <mergeCell ref="B59:J59"/>
    <mergeCell ref="B41:J41"/>
    <mergeCell ref="B23:J23"/>
    <mergeCell ref="B5:J5"/>
  </mergeCells>
  <hyperlinks>
    <hyperlink ref="A1" location="Obsah!A1" display="Obsah" xr:uid="{00000000-0004-0000-2800-00000000000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B47"/>
  <sheetViews>
    <sheetView zoomScale="70" zoomScaleNormal="70" workbookViewId="0">
      <selection activeCell="B4" sqref="B4"/>
    </sheetView>
  </sheetViews>
  <sheetFormatPr defaultRowHeight="13.5" x14ac:dyDescent="0.25"/>
  <cols>
    <col min="1" max="11" width="8.6640625" style="8"/>
    <col min="12" max="12" width="8.6640625" style="18"/>
    <col min="13" max="13" width="11.75" style="18" customWidth="1"/>
    <col min="14" max="14" width="8.6640625" style="18"/>
    <col min="15" max="15" width="8.6640625" style="18" customWidth="1"/>
    <col min="16" max="24" width="9.25" style="18" bestFit="1" customWidth="1"/>
    <col min="25" max="25" width="8.6640625" style="18"/>
    <col min="26" max="27" width="9.58203125" style="18" customWidth="1"/>
    <col min="28" max="16384" width="8.6640625" style="8"/>
  </cols>
  <sheetData>
    <row r="1" spans="1:28" x14ac:dyDescent="0.25">
      <c r="A1" s="10" t="s">
        <v>86</v>
      </c>
    </row>
    <row r="2" spans="1:28" ht="14" customHeight="1" x14ac:dyDescent="0.25">
      <c r="B2" s="156" t="s">
        <v>139</v>
      </c>
      <c r="C2" s="155" t="s">
        <v>571</v>
      </c>
      <c r="D2" s="155"/>
      <c r="E2" s="155"/>
      <c r="F2" s="155"/>
      <c r="G2" s="155"/>
      <c r="H2" s="155"/>
      <c r="I2" s="155"/>
      <c r="J2" s="155"/>
      <c r="K2" s="9"/>
    </row>
    <row r="3" spans="1:28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6" spans="1:28" ht="13.5" customHeight="1" x14ac:dyDescent="0.25">
      <c r="L6" s="20"/>
      <c r="M6" s="20"/>
      <c r="N6" s="20"/>
      <c r="O6" s="161">
        <v>2014</v>
      </c>
      <c r="P6" s="161">
        <v>2015</v>
      </c>
      <c r="Q6" s="161">
        <v>2016</v>
      </c>
      <c r="R6" s="161">
        <v>2017</v>
      </c>
      <c r="S6" s="161">
        <v>2018</v>
      </c>
      <c r="T6" s="161">
        <v>2019</v>
      </c>
      <c r="U6" s="161">
        <v>2020</v>
      </c>
      <c r="V6" s="161">
        <v>2021</v>
      </c>
      <c r="W6" s="161">
        <v>2022</v>
      </c>
      <c r="X6" s="161">
        <v>2023</v>
      </c>
      <c r="Z6" s="160" t="s">
        <v>543</v>
      </c>
      <c r="AA6" s="160"/>
      <c r="AB6" s="160"/>
    </row>
    <row r="7" spans="1:28" x14ac:dyDescent="0.25">
      <c r="O7" s="161"/>
      <c r="P7" s="161"/>
      <c r="Q7" s="161"/>
      <c r="R7" s="161"/>
      <c r="S7" s="161"/>
      <c r="T7" s="161"/>
      <c r="U7" s="161"/>
      <c r="V7" s="161"/>
      <c r="W7" s="161"/>
      <c r="X7" s="161"/>
      <c r="Z7" s="21" t="s">
        <v>545</v>
      </c>
      <c r="AA7" s="21" t="s">
        <v>546</v>
      </c>
      <c r="AB7" s="21" t="s">
        <v>544</v>
      </c>
    </row>
    <row r="8" spans="1:28" x14ac:dyDescent="0.25">
      <c r="L8" s="159" t="s">
        <v>547</v>
      </c>
      <c r="M8" s="154" t="s">
        <v>474</v>
      </c>
      <c r="N8" s="28" t="s">
        <v>402</v>
      </c>
      <c r="O8" s="23">
        <f t="shared" ref="O8:X8" si="0">O29/O28</f>
        <v>0.33071656820742396</v>
      </c>
      <c r="P8" s="23">
        <f t="shared" si="0"/>
        <v>0.41622695091594941</v>
      </c>
      <c r="Q8" s="23">
        <f t="shared" si="0"/>
        <v>0.44572629595827995</v>
      </c>
      <c r="R8" s="23">
        <f t="shared" si="0"/>
        <v>0.40999802756373305</v>
      </c>
      <c r="S8" s="23">
        <f t="shared" si="0"/>
        <v>0.46495227131820988</v>
      </c>
      <c r="T8" s="23">
        <f t="shared" si="0"/>
        <v>0.39654806706722229</v>
      </c>
      <c r="U8" s="23">
        <f t="shared" si="0"/>
        <v>0.50171650922194333</v>
      </c>
      <c r="V8" s="23">
        <f t="shared" si="0"/>
        <v>0.59849255959300707</v>
      </c>
      <c r="W8" s="23">
        <f t="shared" si="0"/>
        <v>0.55851690686026956</v>
      </c>
      <c r="X8" s="23">
        <f t="shared" si="0"/>
        <v>0.46364252777773268</v>
      </c>
      <c r="Z8" s="23">
        <f t="shared" ref="Z8:Z17" si="1">GEOMEAN(P8:R8)</f>
        <v>0.42370157051773327</v>
      </c>
      <c r="AA8" s="23">
        <f t="shared" ref="AA8:AA17" si="2">GEOMEAN(S8:U8)</f>
        <v>0.45225932923299411</v>
      </c>
      <c r="AB8" s="23">
        <f t="shared" ref="AB8:AB17" si="3">GEOMEAN(V8:X8)</f>
        <v>0.53714653876272267</v>
      </c>
    </row>
    <row r="9" spans="1:28" x14ac:dyDescent="0.25">
      <c r="L9" s="159"/>
      <c r="M9" s="154"/>
      <c r="N9" s="28" t="s">
        <v>404</v>
      </c>
      <c r="O9" s="23">
        <f t="shared" ref="O9:X9" si="4">O31/O28</f>
        <v>2.0238371322661126</v>
      </c>
      <c r="P9" s="23">
        <f t="shared" si="4"/>
        <v>2.0622270480320624</v>
      </c>
      <c r="Q9" s="23">
        <f t="shared" si="4"/>
        <v>1.85442546385908</v>
      </c>
      <c r="R9" s="23">
        <f t="shared" si="4"/>
        <v>2.0272257426827971</v>
      </c>
      <c r="S9" s="23">
        <f t="shared" si="4"/>
        <v>1.7926991485790758</v>
      </c>
      <c r="T9" s="23">
        <f t="shared" si="4"/>
        <v>2.0106297914793769</v>
      </c>
      <c r="U9" s="23">
        <f t="shared" si="4"/>
        <v>1.7228094286681934</v>
      </c>
      <c r="V9" s="23">
        <f t="shared" si="4"/>
        <v>1.4712063244376832</v>
      </c>
      <c r="W9" s="23">
        <f t="shared" si="4"/>
        <v>1.3784214116958036</v>
      </c>
      <c r="X9" s="23">
        <f t="shared" si="4"/>
        <v>1.7563448677091649</v>
      </c>
      <c r="Z9" s="23">
        <f t="shared" si="1"/>
        <v>1.9791679876191606</v>
      </c>
      <c r="AA9" s="23">
        <f t="shared" si="2"/>
        <v>1.8380567740535001</v>
      </c>
      <c r="AB9" s="23">
        <f t="shared" si="3"/>
        <v>1.5271737947579642</v>
      </c>
    </row>
    <row r="10" spans="1:28" x14ac:dyDescent="0.25">
      <c r="L10" s="159"/>
      <c r="M10" s="154" t="s">
        <v>132</v>
      </c>
      <c r="N10" s="28" t="s">
        <v>402</v>
      </c>
      <c r="O10" s="23">
        <f t="shared" ref="O10:X10" si="5">O33/O32</f>
        <v>0.82060363436309125</v>
      </c>
      <c r="P10" s="23">
        <f t="shared" si="5"/>
        <v>0.85267406884543417</v>
      </c>
      <c r="Q10" s="23">
        <f t="shared" si="5"/>
        <v>0.81835386663864418</v>
      </c>
      <c r="R10" s="23">
        <f t="shared" si="5"/>
        <v>0.88819952117102019</v>
      </c>
      <c r="S10" s="23">
        <f t="shared" si="5"/>
        <v>0.90034379789788388</v>
      </c>
      <c r="T10" s="23">
        <f t="shared" si="5"/>
        <v>0.91737746472664627</v>
      </c>
      <c r="U10" s="23">
        <f t="shared" si="5"/>
        <v>0.92206275470205257</v>
      </c>
      <c r="V10" s="23">
        <f t="shared" si="5"/>
        <v>0.88748809998262157</v>
      </c>
      <c r="W10" s="23">
        <f t="shared" si="5"/>
        <v>0.86713159981190235</v>
      </c>
      <c r="X10" s="23">
        <f t="shared" si="5"/>
        <v>0.87415936943732653</v>
      </c>
      <c r="Z10" s="23">
        <f t="shared" si="1"/>
        <v>0.85259917817036923</v>
      </c>
      <c r="AA10" s="23">
        <f t="shared" si="2"/>
        <v>0.91321346875399412</v>
      </c>
      <c r="AB10" s="23">
        <f t="shared" si="3"/>
        <v>0.8762191140429022</v>
      </c>
    </row>
    <row r="11" spans="1:28" x14ac:dyDescent="0.25">
      <c r="L11" s="159"/>
      <c r="M11" s="154"/>
      <c r="N11" s="28" t="s">
        <v>404</v>
      </c>
      <c r="O11" s="23">
        <f t="shared" ref="O11:X11" si="6">O35/O32</f>
        <v>1.2713599446704045</v>
      </c>
      <c r="P11" s="23">
        <f t="shared" si="6"/>
        <v>1.2326361520550737</v>
      </c>
      <c r="Q11" s="23">
        <f t="shared" si="6"/>
        <v>1.2616673116940396</v>
      </c>
      <c r="R11" s="23">
        <f t="shared" si="6"/>
        <v>1.2253478518528651</v>
      </c>
      <c r="S11" s="23">
        <f t="shared" si="6"/>
        <v>1.1284956296683337</v>
      </c>
      <c r="T11" s="23">
        <f t="shared" si="6"/>
        <v>1.1359535815416064</v>
      </c>
      <c r="U11" s="23">
        <f t="shared" si="6"/>
        <v>1.1383621079671598</v>
      </c>
      <c r="V11" s="23">
        <f t="shared" si="6"/>
        <v>1.1065117893454344</v>
      </c>
      <c r="W11" s="23">
        <f t="shared" si="6"/>
        <v>1.2721807440051269</v>
      </c>
      <c r="X11" s="23">
        <f t="shared" si="6"/>
        <v>1.1991611507991178</v>
      </c>
      <c r="Z11" s="23">
        <f t="shared" si="1"/>
        <v>1.2397850125742367</v>
      </c>
      <c r="AA11" s="23">
        <f t="shared" si="2"/>
        <v>1.1342626529825792</v>
      </c>
      <c r="AB11" s="23">
        <f t="shared" si="3"/>
        <v>1.1906774750156663</v>
      </c>
    </row>
    <row r="12" spans="1:28" x14ac:dyDescent="0.25">
      <c r="L12" s="159"/>
      <c r="M12" s="154" t="s">
        <v>134</v>
      </c>
      <c r="N12" s="28" t="s">
        <v>402</v>
      </c>
      <c r="O12" s="23">
        <f t="shared" ref="O12:X12" si="7">O37/O36</f>
        <v>0.75396972641400151</v>
      </c>
      <c r="P12" s="23">
        <f t="shared" si="7"/>
        <v>0.79140522392267676</v>
      </c>
      <c r="Q12" s="23">
        <f t="shared" si="7"/>
        <v>0.75234989727992585</v>
      </c>
      <c r="R12" s="23">
        <f t="shared" si="7"/>
        <v>0.78353268723508696</v>
      </c>
      <c r="S12" s="23">
        <f t="shared" si="7"/>
        <v>0.79083489736257007</v>
      </c>
      <c r="T12" s="23">
        <f t="shared" si="7"/>
        <v>0.81705259963680321</v>
      </c>
      <c r="U12" s="23">
        <f t="shared" si="7"/>
        <v>0.80237243527230728</v>
      </c>
      <c r="V12" s="23">
        <f t="shared" si="7"/>
        <v>0.7659914967621354</v>
      </c>
      <c r="W12" s="23">
        <f t="shared" si="7"/>
        <v>0.7724668271468027</v>
      </c>
      <c r="X12" s="23">
        <f t="shared" si="7"/>
        <v>0.72907735591807821</v>
      </c>
      <c r="Z12" s="23">
        <f t="shared" si="1"/>
        <v>0.77557767462201443</v>
      </c>
      <c r="AA12" s="23">
        <f t="shared" si="2"/>
        <v>0.8033484263669568</v>
      </c>
      <c r="AB12" s="23">
        <f t="shared" si="3"/>
        <v>0.75560089824745713</v>
      </c>
    </row>
    <row r="13" spans="1:28" x14ac:dyDescent="0.25">
      <c r="L13" s="159"/>
      <c r="M13" s="154"/>
      <c r="N13" s="28" t="s">
        <v>404</v>
      </c>
      <c r="O13" s="23">
        <f t="shared" ref="O13:X13" si="8">O39/O36</f>
        <v>1.0233594834242403</v>
      </c>
      <c r="P13" s="23">
        <f t="shared" si="8"/>
        <v>1.039100692035309</v>
      </c>
      <c r="Q13" s="23">
        <f t="shared" si="8"/>
        <v>1.083619925043785</v>
      </c>
      <c r="R13" s="23">
        <f t="shared" si="8"/>
        <v>1.1044049336691577</v>
      </c>
      <c r="S13" s="23">
        <f t="shared" si="8"/>
        <v>1.1969434557028316</v>
      </c>
      <c r="T13" s="23">
        <f t="shared" si="8"/>
        <v>1.1802738397891175</v>
      </c>
      <c r="U13" s="23">
        <f t="shared" si="8"/>
        <v>1.0838499546630205</v>
      </c>
      <c r="V13" s="23">
        <f t="shared" si="8"/>
        <v>1.1552719321735812</v>
      </c>
      <c r="W13" s="23">
        <f t="shared" si="8"/>
        <v>1.1695873381496071</v>
      </c>
      <c r="X13" s="23">
        <f t="shared" si="8"/>
        <v>0.94199886949689582</v>
      </c>
      <c r="Z13" s="23">
        <f t="shared" si="1"/>
        <v>1.0753610894774279</v>
      </c>
      <c r="AA13" s="23">
        <f t="shared" si="2"/>
        <v>1.1525909181073501</v>
      </c>
      <c r="AB13" s="23">
        <f t="shared" si="3"/>
        <v>1.0837333059276726</v>
      </c>
    </row>
    <row r="14" spans="1:28" x14ac:dyDescent="0.25">
      <c r="L14" s="159"/>
      <c r="M14" s="154" t="s">
        <v>135</v>
      </c>
      <c r="N14" s="28" t="s">
        <v>402</v>
      </c>
      <c r="O14" s="23">
        <f t="shared" ref="O14:X14" si="9">O41/O40</f>
        <v>0.90396445441844475</v>
      </c>
      <c r="P14" s="23">
        <f t="shared" si="9"/>
        <v>0.86178633561291407</v>
      </c>
      <c r="Q14" s="23">
        <f t="shared" si="9"/>
        <v>0.93366335182977822</v>
      </c>
      <c r="R14" s="23">
        <f t="shared" si="9"/>
        <v>0.91433442981299895</v>
      </c>
      <c r="S14" s="23">
        <f t="shared" si="9"/>
        <v>0.90356885094121697</v>
      </c>
      <c r="T14" s="23">
        <f t="shared" si="9"/>
        <v>0.91004241215599768</v>
      </c>
      <c r="U14" s="23">
        <f t="shared" si="9"/>
        <v>0.91381475466638029</v>
      </c>
      <c r="V14" s="23">
        <f t="shared" si="9"/>
        <v>0.87822344927239415</v>
      </c>
      <c r="W14" s="23">
        <f t="shared" si="9"/>
        <v>0.9990545613767351</v>
      </c>
      <c r="X14" s="23">
        <f t="shared" si="9"/>
        <v>0.9807593856442115</v>
      </c>
      <c r="Z14" s="23">
        <f t="shared" si="1"/>
        <v>0.90274480218238806</v>
      </c>
      <c r="AA14" s="23">
        <f t="shared" si="2"/>
        <v>0.90913215092706301</v>
      </c>
      <c r="AB14" s="23">
        <f t="shared" si="3"/>
        <v>0.95115706101623465</v>
      </c>
    </row>
    <row r="15" spans="1:28" x14ac:dyDescent="0.25">
      <c r="L15" s="159"/>
      <c r="M15" s="154"/>
      <c r="N15" s="28" t="s">
        <v>404</v>
      </c>
      <c r="O15" s="23">
        <f t="shared" ref="O15:X15" si="10">O43/O40</f>
        <v>1.0384737794358931</v>
      </c>
      <c r="P15" s="23">
        <f t="shared" si="10"/>
        <v>1.0906308289723128</v>
      </c>
      <c r="Q15" s="23">
        <f t="shared" si="10"/>
        <v>1.0722909419600892</v>
      </c>
      <c r="R15" s="23">
        <f t="shared" si="10"/>
        <v>1.0525123951105824</v>
      </c>
      <c r="S15" s="23">
        <f t="shared" si="10"/>
        <v>0.97904397507979657</v>
      </c>
      <c r="T15" s="23">
        <f t="shared" si="10"/>
        <v>0.99173368373991877</v>
      </c>
      <c r="U15" s="23">
        <f t="shared" si="10"/>
        <v>0.9977383807274236</v>
      </c>
      <c r="V15" s="23">
        <f t="shared" si="10"/>
        <v>0.94362326100973537</v>
      </c>
      <c r="W15" s="23">
        <f t="shared" si="10"/>
        <v>0.9620594275723009</v>
      </c>
      <c r="X15" s="23">
        <f t="shared" si="10"/>
        <v>0.91813082361793696</v>
      </c>
      <c r="Z15" s="23">
        <f t="shared" si="1"/>
        <v>1.0716983006569409</v>
      </c>
      <c r="AA15" s="23">
        <f t="shared" si="2"/>
        <v>0.9894745934015815</v>
      </c>
      <c r="AB15" s="23">
        <f t="shared" si="3"/>
        <v>0.94109840032481717</v>
      </c>
    </row>
    <row r="16" spans="1:28" x14ac:dyDescent="0.25">
      <c r="L16" s="159"/>
      <c r="M16" s="154" t="s">
        <v>133</v>
      </c>
      <c r="N16" s="28" t="s">
        <v>402</v>
      </c>
      <c r="O16" s="23">
        <f t="shared" ref="O16:X16" si="11">O45/O44</f>
        <v>0.74494313598090478</v>
      </c>
      <c r="P16" s="23">
        <f t="shared" si="11"/>
        <v>0.71686996910892509</v>
      </c>
      <c r="Q16" s="23">
        <f t="shared" si="11"/>
        <v>0.70625557781682313</v>
      </c>
      <c r="R16" s="23">
        <f t="shared" si="11"/>
        <v>0.71855651578618351</v>
      </c>
      <c r="S16" s="23">
        <f t="shared" si="11"/>
        <v>0.73442423779375554</v>
      </c>
      <c r="T16" s="23">
        <f t="shared" si="11"/>
        <v>0.68135190946804502</v>
      </c>
      <c r="U16" s="23">
        <f t="shared" si="11"/>
        <v>0.73420166172475765</v>
      </c>
      <c r="V16" s="23">
        <f t="shared" si="11"/>
        <v>0.71552192272965842</v>
      </c>
      <c r="W16" s="23">
        <f t="shared" si="11"/>
        <v>0.73992185033746061</v>
      </c>
      <c r="X16" s="23">
        <f t="shared" si="11"/>
        <v>0.74506367084598679</v>
      </c>
      <c r="Z16" s="23">
        <f t="shared" si="1"/>
        <v>0.71387318670345967</v>
      </c>
      <c r="AA16" s="23">
        <f t="shared" si="2"/>
        <v>0.71621698145695023</v>
      </c>
      <c r="AB16" s="23">
        <f t="shared" si="3"/>
        <v>0.73338844250627055</v>
      </c>
    </row>
    <row r="17" spans="2:28" x14ac:dyDescent="0.25">
      <c r="L17" s="159"/>
      <c r="M17" s="154"/>
      <c r="N17" s="28" t="s">
        <v>404</v>
      </c>
      <c r="O17" s="23">
        <f t="shared" ref="O17:X17" si="12">O47/O44</f>
        <v>1.2684436052084473</v>
      </c>
      <c r="P17" s="23">
        <f t="shared" si="12"/>
        <v>1.3621115389016332</v>
      </c>
      <c r="Q17" s="23">
        <f t="shared" si="12"/>
        <v>1.3626490097224344</v>
      </c>
      <c r="R17" s="23">
        <f t="shared" si="12"/>
        <v>1.3740431670846238</v>
      </c>
      <c r="S17" s="23">
        <f t="shared" si="12"/>
        <v>1.3893018854107846</v>
      </c>
      <c r="T17" s="23">
        <f t="shared" si="12"/>
        <v>1.3382405147340795</v>
      </c>
      <c r="U17" s="23">
        <f t="shared" si="12"/>
        <v>1.2935984168975425</v>
      </c>
      <c r="V17" s="23">
        <f t="shared" si="12"/>
        <v>1.3259163433743382</v>
      </c>
      <c r="W17" s="23">
        <f t="shared" si="12"/>
        <v>1.3097095157303835</v>
      </c>
      <c r="X17" s="23">
        <f t="shared" si="12"/>
        <v>1.3037981175921523</v>
      </c>
      <c r="Z17" s="23">
        <f t="shared" si="1"/>
        <v>1.36625684639753</v>
      </c>
      <c r="AA17" s="23">
        <f t="shared" si="2"/>
        <v>1.3398106474002547</v>
      </c>
      <c r="AB17" s="23">
        <f t="shared" si="3"/>
        <v>1.3131081155486917</v>
      </c>
    </row>
    <row r="21" spans="2:28" x14ac:dyDescent="0.25">
      <c r="B21" s="157" t="s">
        <v>278</v>
      </c>
      <c r="C21" s="157"/>
      <c r="D21" s="157"/>
      <c r="E21" s="157"/>
      <c r="F21" s="157"/>
      <c r="G21" s="157"/>
      <c r="H21" s="157"/>
      <c r="I21" s="157"/>
      <c r="J21" s="157"/>
    </row>
    <row r="22" spans="2:28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28" x14ac:dyDescent="0.25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2:28" x14ac:dyDescent="0.25">
      <c r="B24" s="157"/>
      <c r="C24" s="157"/>
      <c r="D24" s="157"/>
      <c r="E24" s="157"/>
      <c r="F24" s="157"/>
      <c r="G24" s="157"/>
      <c r="H24" s="157"/>
      <c r="I24" s="157"/>
      <c r="J24" s="157"/>
    </row>
    <row r="25" spans="2:28" x14ac:dyDescent="0.25">
      <c r="B25" s="163" t="s">
        <v>234</v>
      </c>
      <c r="C25" s="163"/>
      <c r="D25" s="163"/>
      <c r="E25" s="163"/>
      <c r="F25" s="163"/>
      <c r="G25" s="163"/>
      <c r="H25" s="163"/>
      <c r="I25" s="163"/>
      <c r="J25" s="163"/>
    </row>
    <row r="26" spans="2:28" ht="13.5" customHeight="1" x14ac:dyDescent="0.25"/>
    <row r="27" spans="2:28" x14ac:dyDescent="0.25">
      <c r="O27" s="50">
        <v>2014</v>
      </c>
      <c r="P27" s="50">
        <v>2015</v>
      </c>
      <c r="Q27" s="50">
        <v>2016</v>
      </c>
      <c r="R27" s="50">
        <v>2017</v>
      </c>
      <c r="S27" s="50">
        <v>2018</v>
      </c>
      <c r="T27" s="50">
        <v>2019</v>
      </c>
      <c r="U27" s="50">
        <v>2020</v>
      </c>
      <c r="V27" s="50">
        <v>2021</v>
      </c>
      <c r="W27" s="50">
        <v>2022</v>
      </c>
      <c r="X27" s="50">
        <v>2023</v>
      </c>
    </row>
    <row r="28" spans="2:28" x14ac:dyDescent="0.25">
      <c r="L28" s="159" t="s">
        <v>353</v>
      </c>
      <c r="M28" s="154" t="s">
        <v>474</v>
      </c>
      <c r="N28" s="28" t="s">
        <v>401</v>
      </c>
      <c r="O28" s="83">
        <v>0.87300957182549999</v>
      </c>
      <c r="P28" s="83">
        <v>0.77017417562186363</v>
      </c>
      <c r="Q28" s="83">
        <v>0.85224318903383922</v>
      </c>
      <c r="R28" s="83">
        <v>0.87648106126909431</v>
      </c>
      <c r="S28" s="83">
        <v>0.89810028685287835</v>
      </c>
      <c r="T28" s="83">
        <v>0.80724570425291953</v>
      </c>
      <c r="U28" s="83">
        <v>0.9008319355965605</v>
      </c>
      <c r="V28" s="83">
        <v>1.0511853353871878</v>
      </c>
      <c r="W28" s="83">
        <v>1.2403269661166916</v>
      </c>
      <c r="X28" s="83">
        <v>0.99914418009726502</v>
      </c>
    </row>
    <row r="29" spans="2:28" x14ac:dyDescent="0.25">
      <c r="L29" s="159"/>
      <c r="M29" s="154"/>
      <c r="N29" s="28" t="s">
        <v>402</v>
      </c>
      <c r="O29" s="83">
        <v>0.28871872960636197</v>
      </c>
      <c r="P29" s="83">
        <v>0.32056724879329324</v>
      </c>
      <c r="Q29" s="83">
        <v>0.37986719990372536</v>
      </c>
      <c r="R29" s="83">
        <v>0.35935550631729613</v>
      </c>
      <c r="S29" s="83">
        <v>0.41757376824378162</v>
      </c>
      <c r="T29" s="83">
        <v>0.32011172366981383</v>
      </c>
      <c r="U29" s="83">
        <v>0.45196225412315277</v>
      </c>
      <c r="V29" s="83">
        <v>0.62912660198251169</v>
      </c>
      <c r="W29" s="83">
        <v>0.69274358061087693</v>
      </c>
      <c r="X29" s="83">
        <v>0.46324573327470614</v>
      </c>
    </row>
    <row r="30" spans="2:28" ht="13.5" customHeight="1" x14ac:dyDescent="0.25">
      <c r="L30" s="159"/>
      <c r="M30" s="154"/>
      <c r="N30" s="28" t="s">
        <v>403</v>
      </c>
      <c r="O30" s="83">
        <v>0.93102079727565223</v>
      </c>
      <c r="P30" s="83">
        <v>0.77404921527438975</v>
      </c>
      <c r="Q30" s="83">
        <v>0.89043760445835962</v>
      </c>
      <c r="R30" s="83">
        <v>0.88054084312152847</v>
      </c>
      <c r="S30" s="83">
        <v>0.94410382600081433</v>
      </c>
      <c r="T30" s="83">
        <v>0.81394037785752771</v>
      </c>
      <c r="U30" s="83">
        <v>0.93918979701544747</v>
      </c>
      <c r="V30" s="83">
        <v>1.1243539657294486</v>
      </c>
      <c r="W30" s="83">
        <v>1.3942189475482556</v>
      </c>
      <c r="X30" s="83">
        <v>1.0377464528394789</v>
      </c>
    </row>
    <row r="31" spans="2:28" x14ac:dyDescent="0.25">
      <c r="L31" s="159"/>
      <c r="M31" s="154"/>
      <c r="N31" s="28" t="s">
        <v>404</v>
      </c>
      <c r="O31" s="83">
        <v>1.7668291882841867</v>
      </c>
      <c r="P31" s="83">
        <v>1.588274016663203</v>
      </c>
      <c r="Q31" s="83">
        <v>1.580421471144819</v>
      </c>
      <c r="R31" s="83">
        <v>1.7768249703786461</v>
      </c>
      <c r="S31" s="83">
        <v>1.6100236195797788</v>
      </c>
      <c r="T31" s="83">
        <v>1.6230722620146705</v>
      </c>
      <c r="U31" s="83">
        <v>1.5519617522911733</v>
      </c>
      <c r="V31" s="83">
        <v>1.5465105135777779</v>
      </c>
      <c r="W31" s="83">
        <v>1.7096932475989433</v>
      </c>
      <c r="X31" s="83">
        <v>1.7548417528153128</v>
      </c>
    </row>
    <row r="32" spans="2:28" x14ac:dyDescent="0.25">
      <c r="L32" s="159"/>
      <c r="M32" s="154" t="s">
        <v>132</v>
      </c>
      <c r="N32" s="28" t="s">
        <v>401</v>
      </c>
      <c r="O32" s="83">
        <v>1.5383307016464294</v>
      </c>
      <c r="P32" s="83">
        <v>1.5319942284635595</v>
      </c>
      <c r="Q32" s="83">
        <v>1.5620110387852115</v>
      </c>
      <c r="R32" s="83">
        <v>1.4640833757191152</v>
      </c>
      <c r="S32" s="83">
        <v>1.4381646076690644</v>
      </c>
      <c r="T32" s="83">
        <v>1.4330424346102473</v>
      </c>
      <c r="U32" s="83">
        <v>1.4903104693554046</v>
      </c>
      <c r="V32" s="83">
        <v>1.4454428379861415</v>
      </c>
      <c r="W32" s="83">
        <v>1.4923202026460554</v>
      </c>
      <c r="X32" s="83">
        <v>1.6166241174725087</v>
      </c>
    </row>
    <row r="33" spans="12:24" x14ac:dyDescent="0.25">
      <c r="L33" s="159"/>
      <c r="M33" s="154"/>
      <c r="N33" s="28" t="s">
        <v>402</v>
      </c>
      <c r="O33" s="83">
        <v>1.2623597646233842</v>
      </c>
      <c r="P33" s="83">
        <v>1.306291752231745</v>
      </c>
      <c r="Q33" s="83">
        <v>1.2782777733221231</v>
      </c>
      <c r="R33" s="83">
        <v>1.300398153268169</v>
      </c>
      <c r="S33" s="83">
        <v>1.2948425848710856</v>
      </c>
      <c r="T33" s="83">
        <v>1.3146408355084493</v>
      </c>
      <c r="U33" s="83">
        <v>1.3741597767351532</v>
      </c>
      <c r="V33" s="83">
        <v>1.2828133179178089</v>
      </c>
      <c r="W33" s="83">
        <v>1.2940380047520963</v>
      </c>
      <c r="X33" s="83">
        <v>1.4131871191469427</v>
      </c>
    </row>
    <row r="34" spans="12:24" ht="13.5" customHeight="1" x14ac:dyDescent="0.25">
      <c r="L34" s="159"/>
      <c r="M34" s="154"/>
      <c r="N34" s="28" t="s">
        <v>403</v>
      </c>
      <c r="O34" s="83">
        <v>1.5724514863265049</v>
      </c>
      <c r="P34" s="83">
        <v>1.5530874516442752</v>
      </c>
      <c r="Q34" s="83">
        <v>1.6023977433432581</v>
      </c>
      <c r="R34" s="83">
        <v>1.437148760689523</v>
      </c>
      <c r="S34" s="83">
        <v>1.4702933765236699</v>
      </c>
      <c r="T34" s="83">
        <v>1.4403378433702527</v>
      </c>
      <c r="U34" s="83">
        <v>1.4898710225406584</v>
      </c>
      <c r="V34" s="83">
        <v>1.5094172189776762</v>
      </c>
      <c r="W34" s="83">
        <v>1.4694499862821113</v>
      </c>
      <c r="X34" s="83">
        <v>1.6480947687205145</v>
      </c>
    </row>
    <row r="35" spans="12:24" x14ac:dyDescent="0.25">
      <c r="L35" s="159"/>
      <c r="M35" s="154"/>
      <c r="N35" s="28" t="s">
        <v>404</v>
      </c>
      <c r="O35" s="83">
        <v>1.955772035729989</v>
      </c>
      <c r="P35" s="83">
        <v>1.8883914707439036</v>
      </c>
      <c r="Q35" s="83">
        <v>1.9707382681405519</v>
      </c>
      <c r="R35" s="83">
        <v>1.7940114193709089</v>
      </c>
      <c r="S35" s="83">
        <v>1.622962474498213</v>
      </c>
      <c r="T35" s="83">
        <v>1.6278696860966138</v>
      </c>
      <c r="U35" s="83">
        <v>1.6965129674209456</v>
      </c>
      <c r="V35" s="83">
        <v>1.5993995410565882</v>
      </c>
      <c r="W35" s="83">
        <v>1.8985010256961405</v>
      </c>
      <c r="X35" s="83">
        <v>1.9385928371179415</v>
      </c>
    </row>
    <row r="36" spans="12:24" x14ac:dyDescent="0.25">
      <c r="L36" s="159"/>
      <c r="M36" s="154" t="s">
        <v>134</v>
      </c>
      <c r="N36" s="28" t="s">
        <v>401</v>
      </c>
      <c r="O36" s="83">
        <v>2.2378256579986933</v>
      </c>
      <c r="P36" s="83">
        <v>2.1719217808602811</v>
      </c>
      <c r="Q36" s="83">
        <v>2.1710138730904376</v>
      </c>
      <c r="R36" s="83">
        <v>2.1467280826754318</v>
      </c>
      <c r="S36" s="83">
        <v>2.204431251348101</v>
      </c>
      <c r="T36" s="83">
        <v>2.1142151266147193</v>
      </c>
      <c r="U36" s="83">
        <v>1.985111702144877</v>
      </c>
      <c r="V36" s="83">
        <v>1.8769931040143091</v>
      </c>
      <c r="W36" s="83">
        <v>1.7793356811777916</v>
      </c>
      <c r="X36" s="83">
        <v>1.8962939025992955</v>
      </c>
    </row>
    <row r="37" spans="12:24" x14ac:dyDescent="0.25">
      <c r="L37" s="159"/>
      <c r="M37" s="154"/>
      <c r="N37" s="28" t="s">
        <v>402</v>
      </c>
      <c r="O37" s="83">
        <v>1.6872527991235078</v>
      </c>
      <c r="P37" s="83">
        <v>1.7188702433242695</v>
      </c>
      <c r="Q37" s="83">
        <v>1.6333620644128848</v>
      </c>
      <c r="R37" s="83">
        <v>1.682031623381707</v>
      </c>
      <c r="S37" s="83">
        <v>1.7433411624027173</v>
      </c>
      <c r="T37" s="83">
        <v>1.7274249653920095</v>
      </c>
      <c r="U37" s="83">
        <v>1.59279891073754</v>
      </c>
      <c r="V37" s="83">
        <v>1.4377607571561271</v>
      </c>
      <c r="W37" s="83">
        <v>1.3744777880685035</v>
      </c>
      <c r="X37" s="83">
        <v>1.3825449445506681</v>
      </c>
    </row>
    <row r="38" spans="12:24" ht="13.5" customHeight="1" x14ac:dyDescent="0.25">
      <c r="L38" s="159"/>
      <c r="M38" s="154"/>
      <c r="N38" s="28" t="s">
        <v>403</v>
      </c>
      <c r="O38" s="83">
        <v>2.6404488587891239</v>
      </c>
      <c r="P38" s="83">
        <v>2.4505604271282384</v>
      </c>
      <c r="Q38" s="83">
        <v>2.4625133383980766</v>
      </c>
      <c r="R38" s="83">
        <v>2.4124432790097785</v>
      </c>
      <c r="S38" s="83">
        <v>2.2512870525267159</v>
      </c>
      <c r="T38" s="83">
        <v>2.1556386893242725</v>
      </c>
      <c r="U38" s="83">
        <v>2.279086887507725</v>
      </c>
      <c r="V38" s="83">
        <v>2.1319135517667771</v>
      </c>
      <c r="W38" s="83">
        <v>1.9530006562984501</v>
      </c>
      <c r="X38" s="83">
        <v>2.6299230496005115</v>
      </c>
    </row>
    <row r="39" spans="12:24" x14ac:dyDescent="0.25">
      <c r="L39" s="159"/>
      <c r="M39" s="154"/>
      <c r="N39" s="28" t="s">
        <v>404</v>
      </c>
      <c r="O39" s="83">
        <v>2.2901001093630535</v>
      </c>
      <c r="P39" s="83">
        <v>2.2568454255384789</v>
      </c>
      <c r="Q39" s="83">
        <v>2.3525538904272776</v>
      </c>
      <c r="R39" s="83">
        <v>2.3708570857528786</v>
      </c>
      <c r="S39" s="83">
        <v>2.6385795598479134</v>
      </c>
      <c r="T39" s="83">
        <v>2.49535280562979</v>
      </c>
      <c r="U39" s="83">
        <v>2.1515632283707564</v>
      </c>
      <c r="V39" s="83">
        <v>2.1684374499510986</v>
      </c>
      <c r="W39" s="83">
        <v>2.0810884830233514</v>
      </c>
      <c r="X39" s="83">
        <v>1.786306712482393</v>
      </c>
    </row>
    <row r="40" spans="12:24" x14ac:dyDescent="0.25">
      <c r="L40" s="159"/>
      <c r="M40" s="154" t="s">
        <v>135</v>
      </c>
      <c r="N40" s="28" t="s">
        <v>401</v>
      </c>
      <c r="O40" s="83">
        <v>1.6932333391741663</v>
      </c>
      <c r="P40" s="83">
        <v>1.6652127453719427</v>
      </c>
      <c r="Q40" s="83">
        <v>1.6849077628783131</v>
      </c>
      <c r="R40" s="83">
        <v>1.6737046133003546</v>
      </c>
      <c r="S40" s="83">
        <v>1.592474332918054</v>
      </c>
      <c r="T40" s="83">
        <v>1.6362820778502971</v>
      </c>
      <c r="U40" s="83">
        <v>1.6789245659143412</v>
      </c>
      <c r="V40" s="83">
        <v>1.7214848829109113</v>
      </c>
      <c r="W40" s="83">
        <v>1.8024938386484048</v>
      </c>
      <c r="X40" s="83">
        <v>1.7055513543869836</v>
      </c>
    </row>
    <row r="41" spans="12:24" x14ac:dyDescent="0.25">
      <c r="L41" s="159"/>
      <c r="M41" s="154"/>
      <c r="N41" s="28" t="s">
        <v>402</v>
      </c>
      <c r="O41" s="83">
        <v>1.5306227516496966</v>
      </c>
      <c r="P41" s="83">
        <v>1.4350575898500071</v>
      </c>
      <c r="Q41" s="83">
        <v>1.5731366294129789</v>
      </c>
      <c r="R41" s="83">
        <v>1.5303257532773655</v>
      </c>
      <c r="S41" s="83">
        <v>1.4389102031481471</v>
      </c>
      <c r="T41" s="83">
        <v>1.4890860890945123</v>
      </c>
      <c r="U41" s="83">
        <v>1.5342260403043728</v>
      </c>
      <c r="V41" s="83">
        <v>1.5118483917403041</v>
      </c>
      <c r="W41" s="83">
        <v>1.8007896913551495</v>
      </c>
      <c r="X41" s="83">
        <v>1.6727354985132308</v>
      </c>
    </row>
    <row r="42" spans="12:24" x14ac:dyDescent="0.25">
      <c r="L42" s="159"/>
      <c r="M42" s="154"/>
      <c r="N42" s="28" t="s">
        <v>403</v>
      </c>
      <c r="O42" s="83">
        <v>1.7698132132297915</v>
      </c>
      <c r="P42" s="83">
        <v>1.734713444644433</v>
      </c>
      <c r="Q42" s="83">
        <v>1.6999906343589033</v>
      </c>
      <c r="R42" s="83">
        <v>1.7159490144017717</v>
      </c>
      <c r="S42" s="83">
        <v>1.68860500390977</v>
      </c>
      <c r="T42" s="83">
        <v>1.7168602902333461</v>
      </c>
      <c r="U42" s="83">
        <v>1.7470103657333413</v>
      </c>
      <c r="V42" s="83">
        <v>1.8718716214543294</v>
      </c>
      <c r="W42" s="83">
        <v>1.8382663137530595</v>
      </c>
      <c r="X42" s="83">
        <v>1.7934325087177152</v>
      </c>
    </row>
    <row r="43" spans="12:24" x14ac:dyDescent="0.25">
      <c r="L43" s="159"/>
      <c r="M43" s="154"/>
      <c r="N43" s="28" t="s">
        <v>404</v>
      </c>
      <c r="O43" s="83">
        <v>1.7583784251990542</v>
      </c>
      <c r="P43" s="83">
        <v>1.8161323569002628</v>
      </c>
      <c r="Q43" s="83">
        <v>1.8067113321726529</v>
      </c>
      <c r="R43" s="83">
        <v>1.7615948512523874</v>
      </c>
      <c r="S43" s="83">
        <v>1.5591024011126389</v>
      </c>
      <c r="T43" s="83">
        <v>1.6227560527040836</v>
      </c>
      <c r="U43" s="83">
        <v>1.6751274777588674</v>
      </c>
      <c r="V43" s="83">
        <v>1.6244331789913566</v>
      </c>
      <c r="W43" s="83">
        <v>1.7341061906126836</v>
      </c>
      <c r="X43" s="83">
        <v>1.5659192697260091</v>
      </c>
    </row>
    <row r="44" spans="12:24" x14ac:dyDescent="0.25">
      <c r="L44" s="159"/>
      <c r="M44" s="154" t="s">
        <v>133</v>
      </c>
      <c r="N44" s="28" t="s">
        <v>401</v>
      </c>
      <c r="O44" s="83">
        <v>1.5351565023727971</v>
      </c>
      <c r="P44" s="83">
        <v>1.5886964941868376</v>
      </c>
      <c r="Q44" s="83">
        <v>1.6089695353102949</v>
      </c>
      <c r="R44" s="83">
        <v>1.5987805696627519</v>
      </c>
      <c r="S44" s="83">
        <v>1.5810806308526524</v>
      </c>
      <c r="T44" s="83">
        <v>1.5775186376639021</v>
      </c>
      <c r="U44" s="83">
        <v>1.6511575657242048</v>
      </c>
      <c r="V44" s="83">
        <v>1.6867191060821343</v>
      </c>
      <c r="W44" s="83">
        <v>1.6803999214108885</v>
      </c>
      <c r="X44" s="83">
        <v>1.6605303345801654</v>
      </c>
    </row>
    <row r="45" spans="12:24" x14ac:dyDescent="0.25">
      <c r="L45" s="159"/>
      <c r="M45" s="154"/>
      <c r="N45" s="28" t="s">
        <v>402</v>
      </c>
      <c r="O45" s="83">
        <v>1.1436042990990687</v>
      </c>
      <c r="P45" s="83">
        <v>1.1388888067111758</v>
      </c>
      <c r="Q45" s="83">
        <v>1.1363437088502377</v>
      </c>
      <c r="R45" s="83">
        <v>1.1488141956435167</v>
      </c>
      <c r="S45" s="83">
        <v>1.1611839372044295</v>
      </c>
      <c r="T45" s="83">
        <v>1.0748453359937287</v>
      </c>
      <c r="U45" s="83">
        <v>1.2122826285241168</v>
      </c>
      <c r="V45" s="83">
        <v>1.2068844978887394</v>
      </c>
      <c r="W45" s="83">
        <v>1.243364619157268</v>
      </c>
      <c r="X45" s="83">
        <v>1.2372008266334127</v>
      </c>
    </row>
    <row r="46" spans="12:24" x14ac:dyDescent="0.25">
      <c r="L46" s="159"/>
      <c r="M46" s="154"/>
      <c r="N46" s="28" t="s">
        <v>403</v>
      </c>
      <c r="O46" s="83">
        <v>1.5897831919875849</v>
      </c>
      <c r="P46" s="83">
        <v>1.5621661251129193</v>
      </c>
      <c r="Q46" s="83">
        <v>1.5809816746331924</v>
      </c>
      <c r="R46" s="83">
        <v>1.5237204615552127</v>
      </c>
      <c r="S46" s="83">
        <v>1.483504376738535</v>
      </c>
      <c r="T46" s="83">
        <v>1.6311951340381365</v>
      </c>
      <c r="U46" s="83">
        <v>1.6475723542157183</v>
      </c>
      <c r="V46" s="83">
        <v>1.6662839085669319</v>
      </c>
      <c r="W46" s="83">
        <v>1.6372587377879984</v>
      </c>
      <c r="X46" s="83">
        <v>1.6138814304877231</v>
      </c>
    </row>
    <row r="47" spans="12:24" x14ac:dyDescent="0.25">
      <c r="L47" s="159"/>
      <c r="M47" s="154"/>
      <c r="N47" s="28" t="s">
        <v>404</v>
      </c>
      <c r="O47" s="83">
        <v>1.9472594484289412</v>
      </c>
      <c r="P47" s="83">
        <v>2.1639818265444628</v>
      </c>
      <c r="Q47" s="83">
        <v>2.1924607439641388</v>
      </c>
      <c r="R47" s="83">
        <v>2.1967935174127668</v>
      </c>
      <c r="S47" s="83">
        <v>2.1965983014300625</v>
      </c>
      <c r="T47" s="83">
        <v>2.1110993536699443</v>
      </c>
      <c r="U47" s="83">
        <v>2.1359348130692313</v>
      </c>
      <c r="V47" s="83">
        <v>2.2364484294360558</v>
      </c>
      <c r="W47" s="83">
        <v>2.2008357673044294</v>
      </c>
      <c r="X47" s="83">
        <v>2.1649963244302866</v>
      </c>
    </row>
  </sheetData>
  <mergeCells count="27">
    <mergeCell ref="M16:M17"/>
    <mergeCell ref="M14:M15"/>
    <mergeCell ref="M12:M13"/>
    <mergeCell ref="M10:M11"/>
    <mergeCell ref="M8:M9"/>
    <mergeCell ref="L28:L47"/>
    <mergeCell ref="M44:M47"/>
    <mergeCell ref="M40:M43"/>
    <mergeCell ref="M36:M39"/>
    <mergeCell ref="M32:M35"/>
    <mergeCell ref="M28:M31"/>
    <mergeCell ref="C2:J3"/>
    <mergeCell ref="B2:B3"/>
    <mergeCell ref="B21:J24"/>
    <mergeCell ref="B25:J25"/>
    <mergeCell ref="Z6:AB6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L8:L17"/>
  </mergeCells>
  <hyperlinks>
    <hyperlink ref="A1" location="Obsah!A1" display="Obsah" xr:uid="{00000000-0004-0000-2900-000000000000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P100"/>
  <sheetViews>
    <sheetView zoomScale="70" zoomScaleNormal="70" workbookViewId="0"/>
  </sheetViews>
  <sheetFormatPr defaultRowHeight="13.5" x14ac:dyDescent="0.25"/>
  <cols>
    <col min="1" max="11" width="8.6640625" style="8"/>
    <col min="12" max="12" width="8.6640625" style="18"/>
    <col min="13" max="13" width="10.75" style="18" customWidth="1"/>
    <col min="14" max="14" width="8.6640625" style="18"/>
    <col min="15" max="15" width="11.9140625" style="24" customWidth="1"/>
    <col min="16" max="16" width="12.08203125" style="24" customWidth="1"/>
    <col min="17" max="19" width="11" style="24" bestFit="1" customWidth="1"/>
    <col min="20" max="24" width="12" style="24" bestFit="1" customWidth="1"/>
    <col min="25" max="26" width="8.6640625" style="18"/>
    <col min="27" max="27" width="12.9140625" style="18" customWidth="1"/>
    <col min="28" max="28" width="8.6640625" style="18"/>
    <col min="29" max="38" width="12.08203125" style="65" customWidth="1"/>
    <col min="39" max="40" width="10.33203125" style="18" bestFit="1" customWidth="1"/>
    <col min="41" max="42" width="8.6640625" style="18"/>
    <col min="43" max="16384" width="8.6640625" style="8"/>
  </cols>
  <sheetData>
    <row r="1" spans="1:38" x14ac:dyDescent="0.25">
      <c r="A1" s="10" t="s">
        <v>86</v>
      </c>
    </row>
    <row r="2" spans="1:38" ht="14" customHeight="1" x14ac:dyDescent="0.25">
      <c r="B2" s="156" t="s">
        <v>616</v>
      </c>
      <c r="C2" s="155" t="s">
        <v>29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43"/>
      <c r="P2" s="43"/>
      <c r="Q2" s="43"/>
    </row>
    <row r="3" spans="1:38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38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6" spans="1:38" x14ac:dyDescent="0.25">
      <c r="AE6" s="65" t="s">
        <v>542</v>
      </c>
    </row>
    <row r="8" spans="1:38" x14ac:dyDescent="0.25">
      <c r="AC8" s="84">
        <v>2014</v>
      </c>
      <c r="AD8" s="84">
        <v>2015</v>
      </c>
      <c r="AE8" s="84">
        <v>2016</v>
      </c>
      <c r="AF8" s="84">
        <v>2017</v>
      </c>
      <c r="AG8" s="84">
        <v>2018</v>
      </c>
      <c r="AH8" s="84">
        <v>2019</v>
      </c>
      <c r="AI8" s="84">
        <v>2020</v>
      </c>
      <c r="AJ8" s="84">
        <v>2021</v>
      </c>
      <c r="AK8" s="84">
        <v>2022</v>
      </c>
      <c r="AL8" s="84">
        <v>2023</v>
      </c>
    </row>
    <row r="9" spans="1:38" x14ac:dyDescent="0.25">
      <c r="Z9" s="159" t="s">
        <v>131</v>
      </c>
      <c r="AA9" s="154" t="s">
        <v>541</v>
      </c>
      <c r="AB9" s="28" t="s">
        <v>563</v>
      </c>
      <c r="AC9" s="65">
        <v>2226743045</v>
      </c>
      <c r="AD9" s="65">
        <v>2362190371</v>
      </c>
      <c r="AE9" s="65">
        <v>2462592735.2597656</v>
      </c>
      <c r="AF9" s="65">
        <v>2591070994</v>
      </c>
      <c r="AG9" s="65">
        <v>2649914138</v>
      </c>
      <c r="AH9" s="65">
        <v>2721783339</v>
      </c>
      <c r="AI9" s="65">
        <v>2755345941</v>
      </c>
      <c r="AJ9" s="65">
        <v>2699336446</v>
      </c>
      <c r="AK9" s="65">
        <v>2767800754</v>
      </c>
      <c r="AL9" s="65">
        <v>2878558793</v>
      </c>
    </row>
    <row r="10" spans="1:38" x14ac:dyDescent="0.25">
      <c r="O10" s="84">
        <v>2014</v>
      </c>
      <c r="P10" s="84">
        <v>2015</v>
      </c>
      <c r="Q10" s="84">
        <v>2016</v>
      </c>
      <c r="R10" s="84">
        <v>2017</v>
      </c>
      <c r="S10" s="84">
        <v>2018</v>
      </c>
      <c r="T10" s="84">
        <v>2019</v>
      </c>
      <c r="U10" s="84">
        <v>2020</v>
      </c>
      <c r="V10" s="84">
        <v>2021</v>
      </c>
      <c r="W10" s="84">
        <v>2022</v>
      </c>
      <c r="X10" s="84">
        <v>2023</v>
      </c>
      <c r="Z10" s="159"/>
      <c r="AA10" s="154"/>
      <c r="AB10" s="28" t="s">
        <v>402</v>
      </c>
      <c r="AC10" s="65">
        <v>728033771</v>
      </c>
      <c r="AD10" s="65">
        <v>777309679</v>
      </c>
      <c r="AE10" s="65">
        <v>814726258.25976563</v>
      </c>
      <c r="AF10" s="65">
        <v>857618253</v>
      </c>
      <c r="AG10" s="65">
        <v>888822803</v>
      </c>
      <c r="AH10" s="65">
        <v>921566529</v>
      </c>
      <c r="AI10" s="65">
        <v>943295968</v>
      </c>
      <c r="AJ10" s="65">
        <v>931587473</v>
      </c>
      <c r="AK10" s="65">
        <v>960469044</v>
      </c>
      <c r="AL10" s="65">
        <v>998999595</v>
      </c>
    </row>
    <row r="11" spans="1:38" x14ac:dyDescent="0.25">
      <c r="L11" s="159" t="s">
        <v>131</v>
      </c>
      <c r="M11" s="154" t="s">
        <v>410</v>
      </c>
      <c r="N11" s="28" t="s">
        <v>401</v>
      </c>
      <c r="O11" s="35">
        <f>AC13/AC17</f>
        <v>12253.411290606007</v>
      </c>
      <c r="P11" s="35">
        <f t="shared" ref="P11:X11" si="0">AD13/AD17</f>
        <v>12499.914444802225</v>
      </c>
      <c r="Q11" s="35">
        <f t="shared" si="0"/>
        <v>13203.093430085581</v>
      </c>
      <c r="R11" s="35">
        <f t="shared" si="0"/>
        <v>13832.321703824846</v>
      </c>
      <c r="S11" s="35">
        <f t="shared" si="0"/>
        <v>14919.495436569609</v>
      </c>
      <c r="T11" s="35">
        <f t="shared" si="0"/>
        <v>16026.648449496688</v>
      </c>
      <c r="U11" s="35">
        <f t="shared" si="0"/>
        <v>17117.280813977235</v>
      </c>
      <c r="V11" s="35">
        <f t="shared" si="0"/>
        <v>18021.313459363686</v>
      </c>
      <c r="W11" s="35">
        <f t="shared" si="0"/>
        <v>19601.99847073109</v>
      </c>
      <c r="X11" s="35">
        <f t="shared" si="0"/>
        <v>21755.271579347653</v>
      </c>
      <c r="Z11" s="159"/>
      <c r="AA11" s="154"/>
      <c r="AB11" s="28" t="s">
        <v>403</v>
      </c>
      <c r="AC11" s="65">
        <v>1059573937</v>
      </c>
      <c r="AD11" s="65">
        <v>1130945516</v>
      </c>
      <c r="AE11" s="65">
        <v>1179684592</v>
      </c>
      <c r="AF11" s="65">
        <v>1247762563</v>
      </c>
      <c r="AG11" s="65">
        <v>1257255198</v>
      </c>
      <c r="AH11" s="65">
        <v>1268923273</v>
      </c>
      <c r="AI11" s="65">
        <v>1253595980</v>
      </c>
      <c r="AJ11" s="65">
        <v>1197067548</v>
      </c>
      <c r="AK11" s="65">
        <v>1205443517</v>
      </c>
      <c r="AL11" s="65">
        <v>1240004147</v>
      </c>
    </row>
    <row r="12" spans="1:38" x14ac:dyDescent="0.25">
      <c r="L12" s="159"/>
      <c r="M12" s="154"/>
      <c r="N12" s="28" t="s">
        <v>407</v>
      </c>
      <c r="O12" s="35">
        <f>AC14/AC18</f>
        <v>10370.238581676862</v>
      </c>
      <c r="P12" s="35">
        <f t="shared" ref="P12:X14" si="1">AD14/AD18</f>
        <v>10519.192357943784</v>
      </c>
      <c r="Q12" s="35">
        <f t="shared" si="1"/>
        <v>11069.234107361615</v>
      </c>
      <c r="R12" s="35">
        <f t="shared" si="1"/>
        <v>11439.329265216602</v>
      </c>
      <c r="S12" s="35">
        <f t="shared" si="1"/>
        <v>12351.305657762083</v>
      </c>
      <c r="T12" s="35">
        <f t="shared" si="1"/>
        <v>13243.380947743166</v>
      </c>
      <c r="U12" s="35">
        <f t="shared" si="1"/>
        <v>14115.355748949318</v>
      </c>
      <c r="V12" s="35">
        <f t="shared" si="1"/>
        <v>14804.773800709192</v>
      </c>
      <c r="W12" s="35">
        <f t="shared" si="1"/>
        <v>15892.369664220181</v>
      </c>
      <c r="X12" s="35">
        <f t="shared" si="1"/>
        <v>17335.370380831639</v>
      </c>
      <c r="Z12" s="159"/>
      <c r="AA12" s="154"/>
      <c r="AB12" s="28" t="s">
        <v>404</v>
      </c>
      <c r="AC12" s="65">
        <v>439135337</v>
      </c>
      <c r="AD12" s="65">
        <v>453935176</v>
      </c>
      <c r="AE12" s="65">
        <v>468181885</v>
      </c>
      <c r="AF12" s="65">
        <v>485690178</v>
      </c>
      <c r="AG12" s="65">
        <v>503836137</v>
      </c>
      <c r="AH12" s="65">
        <v>531293537</v>
      </c>
      <c r="AI12" s="65">
        <v>558453993</v>
      </c>
      <c r="AJ12" s="65">
        <v>570681425</v>
      </c>
      <c r="AK12" s="65">
        <v>601888193</v>
      </c>
      <c r="AL12" s="65">
        <v>639555051</v>
      </c>
    </row>
    <row r="13" spans="1:38" x14ac:dyDescent="0.25">
      <c r="L13" s="159"/>
      <c r="M13" s="154"/>
      <c r="N13" s="28" t="s">
        <v>408</v>
      </c>
      <c r="O13" s="35">
        <f>AC15/AC19</f>
        <v>13090.899891133267</v>
      </c>
      <c r="P13" s="35">
        <f t="shared" si="1"/>
        <v>13471.006930335781</v>
      </c>
      <c r="Q13" s="35">
        <f t="shared" si="1"/>
        <v>14303.84517894539</v>
      </c>
      <c r="R13" s="35">
        <f t="shared" si="1"/>
        <v>15030.908263651767</v>
      </c>
      <c r="S13" s="35">
        <f t="shared" si="1"/>
        <v>16158.571467753727</v>
      </c>
      <c r="T13" s="35">
        <f t="shared" si="1"/>
        <v>17329.347955913403</v>
      </c>
      <c r="U13" s="35">
        <f t="shared" si="1"/>
        <v>18499.77291577194</v>
      </c>
      <c r="V13" s="35">
        <f t="shared" si="1"/>
        <v>19526.832548222086</v>
      </c>
      <c r="W13" s="35">
        <f t="shared" si="1"/>
        <v>21383.03223573984</v>
      </c>
      <c r="X13" s="35">
        <f t="shared" si="1"/>
        <v>23938.223326994532</v>
      </c>
      <c r="Z13" s="159"/>
      <c r="AA13" s="154" t="s">
        <v>499</v>
      </c>
      <c r="AB13" s="28" t="s">
        <v>563</v>
      </c>
      <c r="AC13" s="65">
        <v>447178545</v>
      </c>
      <c r="AD13" s="65">
        <v>451720345.88000488</v>
      </c>
      <c r="AE13" s="65">
        <v>462604486</v>
      </c>
      <c r="AF13" s="65">
        <v>481156158</v>
      </c>
      <c r="AG13" s="65">
        <v>510790064</v>
      </c>
      <c r="AH13" s="65">
        <v>530028644</v>
      </c>
      <c r="AI13" s="65">
        <v>542431652</v>
      </c>
      <c r="AJ13" s="65">
        <v>554807911</v>
      </c>
      <c r="AK13" s="65">
        <v>575633102</v>
      </c>
      <c r="AL13" s="65">
        <v>612254983</v>
      </c>
    </row>
    <row r="14" spans="1:38" x14ac:dyDescent="0.25">
      <c r="L14" s="159"/>
      <c r="M14" s="154"/>
      <c r="N14" s="28" t="s">
        <v>409</v>
      </c>
      <c r="O14" s="35">
        <f>AC16/AC20</f>
        <v>14007.517907397079</v>
      </c>
      <c r="P14" s="35">
        <f t="shared" si="1"/>
        <v>14057.619401209919</v>
      </c>
      <c r="Q14" s="35">
        <f t="shared" si="1"/>
        <v>14746.781123287592</v>
      </c>
      <c r="R14" s="35">
        <f t="shared" si="1"/>
        <v>15985.029776667932</v>
      </c>
      <c r="S14" s="35">
        <f t="shared" si="1"/>
        <v>17421.190470350677</v>
      </c>
      <c r="T14" s="35">
        <f t="shared" si="1"/>
        <v>18789.212490779446</v>
      </c>
      <c r="U14" s="35">
        <f t="shared" si="1"/>
        <v>20088.548409112951</v>
      </c>
      <c r="V14" s="35">
        <f t="shared" si="1"/>
        <v>21078.973121289513</v>
      </c>
      <c r="W14" s="35">
        <f t="shared" si="1"/>
        <v>23130.709461077848</v>
      </c>
      <c r="X14" s="35">
        <f t="shared" si="1"/>
        <v>26049.099129195565</v>
      </c>
      <c r="Z14" s="159"/>
      <c r="AA14" s="154"/>
      <c r="AB14" s="28" t="s">
        <v>402</v>
      </c>
      <c r="AC14" s="65">
        <v>134545636</v>
      </c>
      <c r="AD14" s="65">
        <v>136003952.88000488</v>
      </c>
      <c r="AE14" s="65">
        <v>139999522</v>
      </c>
      <c r="AF14" s="65">
        <v>148831870</v>
      </c>
      <c r="AG14" s="65">
        <v>158857347</v>
      </c>
      <c r="AH14" s="65">
        <v>163693155</v>
      </c>
      <c r="AI14" s="65">
        <v>166006582</v>
      </c>
      <c r="AJ14" s="65">
        <v>168842277</v>
      </c>
      <c r="AK14" s="65">
        <v>175143846</v>
      </c>
      <c r="AL14" s="65">
        <v>185979632</v>
      </c>
    </row>
    <row r="15" spans="1:38" x14ac:dyDescent="0.25">
      <c r="L15" s="159"/>
      <c r="M15" s="154" t="s">
        <v>411</v>
      </c>
      <c r="N15" s="28" t="s">
        <v>401</v>
      </c>
      <c r="O15" s="35">
        <f>AC9/AC17</f>
        <v>61016.340506410925</v>
      </c>
      <c r="P15" s="35">
        <f t="shared" ref="P15:X15" si="2">AD9/AD17</f>
        <v>65366.056253926712</v>
      </c>
      <c r="Q15" s="35">
        <f t="shared" si="2"/>
        <v>70284.320511074096</v>
      </c>
      <c r="R15" s="35">
        <f t="shared" si="2"/>
        <v>74488.348430235026</v>
      </c>
      <c r="S15" s="35">
        <f t="shared" si="2"/>
        <v>77400.452114495885</v>
      </c>
      <c r="T15" s="35">
        <f t="shared" si="2"/>
        <v>82299.447819748908</v>
      </c>
      <c r="U15" s="35">
        <f t="shared" si="2"/>
        <v>86949.259022497718</v>
      </c>
      <c r="V15" s="35">
        <f t="shared" si="2"/>
        <v>87680.055134705428</v>
      </c>
      <c r="W15" s="35">
        <f t="shared" si="2"/>
        <v>94251.748133824934</v>
      </c>
      <c r="X15" s="35">
        <f t="shared" si="2"/>
        <v>102283.90137713944</v>
      </c>
      <c r="Z15" s="159"/>
      <c r="AA15" s="154"/>
      <c r="AB15" s="28" t="s">
        <v>403</v>
      </c>
      <c r="AC15" s="65">
        <v>240274740</v>
      </c>
      <c r="AD15" s="65">
        <v>242118898</v>
      </c>
      <c r="AE15" s="65">
        <v>244616612</v>
      </c>
      <c r="AF15" s="65">
        <v>247958631</v>
      </c>
      <c r="AG15" s="65">
        <v>261614006</v>
      </c>
      <c r="AH15" s="65">
        <v>270815830</v>
      </c>
      <c r="AI15" s="65">
        <v>278384583</v>
      </c>
      <c r="AJ15" s="65">
        <v>284058460</v>
      </c>
      <c r="AK15" s="65">
        <v>291847205</v>
      </c>
      <c r="AL15" s="65">
        <v>310236383</v>
      </c>
    </row>
    <row r="16" spans="1:38" x14ac:dyDescent="0.25">
      <c r="L16" s="159"/>
      <c r="M16" s="154"/>
      <c r="N16" s="28" t="s">
        <v>407</v>
      </c>
      <c r="O16" s="35">
        <f>AC10/AC18</f>
        <v>56113.926287344599</v>
      </c>
      <c r="P16" s="35">
        <f t="shared" ref="P16:X18" si="3">AD10/AD18</f>
        <v>60120.826357942264</v>
      </c>
      <c r="Q16" s="35">
        <f t="shared" si="3"/>
        <v>64417.331982691379</v>
      </c>
      <c r="R16" s="35">
        <f t="shared" si="3"/>
        <v>65917.18279107046</v>
      </c>
      <c r="S16" s="35">
        <f t="shared" si="3"/>
        <v>69106.795013024181</v>
      </c>
      <c r="T16" s="35">
        <f t="shared" si="3"/>
        <v>74558.136607706052</v>
      </c>
      <c r="U16" s="35">
        <f t="shared" si="3"/>
        <v>80207.411082468476</v>
      </c>
      <c r="V16" s="35">
        <f t="shared" si="3"/>
        <v>81685.357828592183</v>
      </c>
      <c r="W16" s="35">
        <f t="shared" si="3"/>
        <v>87151.957929987213</v>
      </c>
      <c r="X16" s="35">
        <f t="shared" si="3"/>
        <v>93117.874271446039</v>
      </c>
      <c r="Z16" s="159"/>
      <c r="AA16" s="154"/>
      <c r="AB16" s="28" t="s">
        <v>404</v>
      </c>
      <c r="AC16" s="65">
        <v>72358169</v>
      </c>
      <c r="AD16" s="65">
        <v>73597495</v>
      </c>
      <c r="AE16" s="65">
        <v>77988352</v>
      </c>
      <c r="AF16" s="65">
        <v>84365657</v>
      </c>
      <c r="AG16" s="65">
        <v>90318711</v>
      </c>
      <c r="AH16" s="65">
        <v>95519659</v>
      </c>
      <c r="AI16" s="65">
        <v>98040487</v>
      </c>
      <c r="AJ16" s="65">
        <v>101907174</v>
      </c>
      <c r="AK16" s="65">
        <v>108642051</v>
      </c>
      <c r="AL16" s="65">
        <v>116038968</v>
      </c>
    </row>
    <row r="17" spans="2:38" x14ac:dyDescent="0.25">
      <c r="L17" s="159"/>
      <c r="M17" s="154"/>
      <c r="N17" s="28" t="s">
        <v>408</v>
      </c>
      <c r="O17" s="35">
        <f>AC11/AC19</f>
        <v>57728.816339665784</v>
      </c>
      <c r="P17" s="35">
        <f t="shared" si="3"/>
        <v>62923.526456279244</v>
      </c>
      <c r="Q17" s="35">
        <f t="shared" si="3"/>
        <v>68981.520208265167</v>
      </c>
      <c r="R17" s="35">
        <f t="shared" si="3"/>
        <v>75637.635776719573</v>
      </c>
      <c r="S17" s="35">
        <f t="shared" si="3"/>
        <v>77654.282661333738</v>
      </c>
      <c r="T17" s="35">
        <f t="shared" si="3"/>
        <v>81197.664579553923</v>
      </c>
      <c r="U17" s="35">
        <f t="shared" si="3"/>
        <v>83306.4845337523</v>
      </c>
      <c r="V17" s="35">
        <f t="shared" si="3"/>
        <v>82289.179342543794</v>
      </c>
      <c r="W17" s="35">
        <f t="shared" si="3"/>
        <v>88320.316730032093</v>
      </c>
      <c r="X17" s="35">
        <f t="shared" si="3"/>
        <v>95680.254876119274</v>
      </c>
      <c r="Z17" s="159"/>
      <c r="AA17" s="154" t="s">
        <v>535</v>
      </c>
      <c r="AB17" s="28" t="s">
        <v>563</v>
      </c>
      <c r="AC17" s="65">
        <v>36494.208379573967</v>
      </c>
      <c r="AD17" s="65">
        <v>36137.8750130439</v>
      </c>
      <c r="AE17" s="65">
        <v>35037.583309520021</v>
      </c>
      <c r="AF17" s="65">
        <v>34784.91668300001</v>
      </c>
      <c r="AG17" s="65">
        <v>34236.416785784029</v>
      </c>
      <c r="AH17" s="65">
        <v>33071.708390574036</v>
      </c>
      <c r="AI17" s="65">
        <v>31689.125036558009</v>
      </c>
      <c r="AJ17" s="65">
        <v>30786.208355514042</v>
      </c>
      <c r="AK17" s="65">
        <v>29366.041572725964</v>
      </c>
      <c r="AL17" s="65">
        <v>28142.833371072029</v>
      </c>
    </row>
    <row r="18" spans="2:38" x14ac:dyDescent="0.25">
      <c r="L18" s="159"/>
      <c r="M18" s="154"/>
      <c r="N18" s="28" t="s">
        <v>409</v>
      </c>
      <c r="O18" s="35">
        <f>AC12/AC20</f>
        <v>85010.389038428417</v>
      </c>
      <c r="P18" s="35">
        <f t="shared" si="3"/>
        <v>86704.689297227291</v>
      </c>
      <c r="Q18" s="35">
        <f t="shared" si="3"/>
        <v>88528.294378924707</v>
      </c>
      <c r="R18" s="35">
        <f t="shared" si="3"/>
        <v>92025.265180654591</v>
      </c>
      <c r="S18" s="35">
        <f t="shared" si="3"/>
        <v>97182.800898505942</v>
      </c>
      <c r="T18" s="35">
        <f t="shared" si="3"/>
        <v>104508.1951315466</v>
      </c>
      <c r="U18" s="35">
        <f t="shared" si="3"/>
        <v>114427.5229134972</v>
      </c>
      <c r="V18" s="35">
        <f t="shared" si="3"/>
        <v>118042.50815937841</v>
      </c>
      <c r="W18" s="35">
        <f t="shared" si="3"/>
        <v>128146.52146373922</v>
      </c>
      <c r="X18" s="35">
        <f t="shared" si="3"/>
        <v>143571.01936718987</v>
      </c>
      <c r="Z18" s="159"/>
      <c r="AA18" s="154"/>
      <c r="AB18" s="28" t="s">
        <v>402</v>
      </c>
      <c r="AC18" s="65">
        <v>12974.208350204035</v>
      </c>
      <c r="AD18" s="65">
        <v>12929.124998584013</v>
      </c>
      <c r="AE18" s="65">
        <v>12647.624997550016</v>
      </c>
      <c r="AF18" s="65">
        <v>13010.541662836024</v>
      </c>
      <c r="AG18" s="65">
        <v>12861.583333918008</v>
      </c>
      <c r="AH18" s="65">
        <v>12360.375016464002</v>
      </c>
      <c r="AI18" s="65">
        <v>11760.708334422019</v>
      </c>
      <c r="AJ18" s="65">
        <v>11404.583364314014</v>
      </c>
      <c r="AK18" s="65">
        <v>11020.624972896016</v>
      </c>
      <c r="AL18" s="65">
        <v>10728.333338966013</v>
      </c>
    </row>
    <row r="19" spans="2:38" x14ac:dyDescent="0.25">
      <c r="L19" s="159"/>
      <c r="M19" s="172" t="s">
        <v>540</v>
      </c>
      <c r="N19" s="172"/>
      <c r="O19" s="23">
        <f>AC9/AC13</f>
        <v>4.9795390899176528</v>
      </c>
      <c r="P19" s="23">
        <f t="shared" ref="P19:X19" si="4">AD9/AD13</f>
        <v>5.2293202919566806</v>
      </c>
      <c r="Q19" s="23">
        <f t="shared" si="4"/>
        <v>5.3233222110599367</v>
      </c>
      <c r="R19" s="23">
        <f t="shared" si="4"/>
        <v>5.3850936975849741</v>
      </c>
      <c r="S19" s="23">
        <f t="shared" si="4"/>
        <v>5.1878733060085525</v>
      </c>
      <c r="T19" s="23">
        <f t="shared" si="4"/>
        <v>5.1351627309410093</v>
      </c>
      <c r="U19" s="23">
        <f t="shared" si="4"/>
        <v>5.0796186594951873</v>
      </c>
      <c r="V19" s="23">
        <f t="shared" si="4"/>
        <v>4.865353201497518</v>
      </c>
      <c r="W19" s="23">
        <f t="shared" si="4"/>
        <v>4.8082723950090003</v>
      </c>
      <c r="X19" s="23">
        <f t="shared" si="4"/>
        <v>4.7015685832319312</v>
      </c>
      <c r="Z19" s="159"/>
      <c r="AA19" s="154"/>
      <c r="AB19" s="28" t="s">
        <v>403</v>
      </c>
      <c r="AC19" s="65">
        <v>18354.333315369935</v>
      </c>
      <c r="AD19" s="65">
        <v>17973.333341159887</v>
      </c>
      <c r="AE19" s="65">
        <v>17101.458309970003</v>
      </c>
      <c r="AF19" s="65">
        <v>16496.583350163986</v>
      </c>
      <c r="AG19" s="65">
        <v>16190.416740866023</v>
      </c>
      <c r="AH19" s="65">
        <v>15627.583374110034</v>
      </c>
      <c r="AI19" s="65">
        <v>15048.000008835992</v>
      </c>
      <c r="AJ19" s="65">
        <v>14547.083317200028</v>
      </c>
      <c r="AK19" s="65">
        <v>13648.541599829949</v>
      </c>
      <c r="AL19" s="65">
        <v>12959.875040106015</v>
      </c>
    </row>
    <row r="20" spans="2:38" x14ac:dyDescent="0.25">
      <c r="Z20" s="159"/>
      <c r="AA20" s="154"/>
      <c r="AB20" s="28" t="s">
        <v>404</v>
      </c>
      <c r="AC20" s="65">
        <v>5165.6667139999981</v>
      </c>
      <c r="AD20" s="65">
        <v>5235.416673300002</v>
      </c>
      <c r="AE20" s="65">
        <v>5288.5000020000007</v>
      </c>
      <c r="AF20" s="65">
        <v>5277.7916700000014</v>
      </c>
      <c r="AG20" s="65">
        <v>5184.4167109999999</v>
      </c>
      <c r="AH20" s="65">
        <v>5083.75</v>
      </c>
      <c r="AI20" s="65">
        <v>4880.4166932999997</v>
      </c>
      <c r="AJ20" s="65">
        <v>4834.5416740000001</v>
      </c>
      <c r="AK20" s="65">
        <v>4696.8749999999991</v>
      </c>
      <c r="AL20" s="65">
        <v>4454.624992</v>
      </c>
    </row>
    <row r="22" spans="2:38" ht="13.5" customHeight="1" x14ac:dyDescent="0.25"/>
    <row r="23" spans="2:38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</row>
    <row r="26" spans="2:38" x14ac:dyDescent="0.25">
      <c r="AC26" s="84">
        <v>2014</v>
      </c>
      <c r="AD26" s="84">
        <v>2015</v>
      </c>
      <c r="AE26" s="84">
        <v>2016</v>
      </c>
      <c r="AF26" s="84">
        <v>2017</v>
      </c>
      <c r="AG26" s="84">
        <v>2018</v>
      </c>
      <c r="AH26" s="84">
        <v>2019</v>
      </c>
      <c r="AI26" s="84">
        <v>2020</v>
      </c>
      <c r="AJ26" s="84">
        <v>2021</v>
      </c>
      <c r="AK26" s="84">
        <v>2022</v>
      </c>
      <c r="AL26" s="84">
        <v>2023</v>
      </c>
    </row>
    <row r="27" spans="2:38" x14ac:dyDescent="0.25">
      <c r="Z27" s="159" t="s">
        <v>132</v>
      </c>
      <c r="AA27" s="154" t="s">
        <v>541</v>
      </c>
      <c r="AB27" s="28" t="s">
        <v>563</v>
      </c>
      <c r="AC27" s="65">
        <v>1086291914</v>
      </c>
      <c r="AD27" s="65">
        <v>1108571214.3499756</v>
      </c>
      <c r="AE27" s="65">
        <v>1140866228</v>
      </c>
      <c r="AF27" s="65">
        <v>1175289440</v>
      </c>
      <c r="AG27" s="65">
        <v>1225560873</v>
      </c>
      <c r="AH27" s="65">
        <v>1254328787</v>
      </c>
      <c r="AI27" s="65">
        <v>1314258503</v>
      </c>
      <c r="AJ27" s="65">
        <v>1350887495</v>
      </c>
      <c r="AK27" s="65">
        <v>1564126763</v>
      </c>
      <c r="AL27" s="65">
        <v>1814295121</v>
      </c>
    </row>
    <row r="28" spans="2:38" x14ac:dyDescent="0.25">
      <c r="O28" s="84">
        <v>2014</v>
      </c>
      <c r="P28" s="84">
        <v>2015</v>
      </c>
      <c r="Q28" s="84">
        <v>2016</v>
      </c>
      <c r="R28" s="84">
        <v>2017</v>
      </c>
      <c r="S28" s="84">
        <v>2018</v>
      </c>
      <c r="T28" s="84">
        <v>2019</v>
      </c>
      <c r="U28" s="84">
        <v>2020</v>
      </c>
      <c r="V28" s="84">
        <v>2021</v>
      </c>
      <c r="W28" s="84">
        <v>2022</v>
      </c>
      <c r="X28" s="84">
        <v>2023</v>
      </c>
      <c r="Z28" s="159"/>
      <c r="AA28" s="154" t="s">
        <v>541</v>
      </c>
      <c r="AB28" s="28" t="s">
        <v>402</v>
      </c>
      <c r="AC28" s="65">
        <v>314254436</v>
      </c>
      <c r="AD28" s="65">
        <v>327815185.34997559</v>
      </c>
      <c r="AE28" s="65">
        <v>341774950</v>
      </c>
      <c r="AF28" s="65">
        <v>339502868</v>
      </c>
      <c r="AG28" s="65">
        <v>336588811</v>
      </c>
      <c r="AH28" s="65">
        <v>348458822</v>
      </c>
      <c r="AI28" s="65">
        <v>375188312</v>
      </c>
      <c r="AJ28" s="65">
        <v>377707943</v>
      </c>
      <c r="AK28" s="65">
        <v>387066005</v>
      </c>
      <c r="AL28" s="65">
        <v>435531263</v>
      </c>
    </row>
    <row r="29" spans="2:38" x14ac:dyDescent="0.25">
      <c r="L29" s="159" t="s">
        <v>132</v>
      </c>
      <c r="M29" s="154" t="s">
        <v>410</v>
      </c>
      <c r="N29" s="28" t="s">
        <v>401</v>
      </c>
      <c r="O29" s="35">
        <f t="shared" ref="O29:X32" si="5">AC31/AC35</f>
        <v>11977.199022022749</v>
      </c>
      <c r="P29" s="35">
        <f t="shared" si="5"/>
        <v>12463.546997162994</v>
      </c>
      <c r="Q29" s="35">
        <f t="shared" si="5"/>
        <v>13100.261232651357</v>
      </c>
      <c r="R29" s="35">
        <f t="shared" si="5"/>
        <v>13850.825514362607</v>
      </c>
      <c r="S29" s="35">
        <f t="shared" si="5"/>
        <v>14875.998007647942</v>
      </c>
      <c r="T29" s="35">
        <f t="shared" si="5"/>
        <v>16207.01169341407</v>
      </c>
      <c r="U29" s="35">
        <f t="shared" si="5"/>
        <v>17460.786308700142</v>
      </c>
      <c r="V29" s="35">
        <f t="shared" si="5"/>
        <v>18276.975633953531</v>
      </c>
      <c r="W29" s="35">
        <f t="shared" si="5"/>
        <v>19411.335531838013</v>
      </c>
      <c r="X29" s="35">
        <f t="shared" si="5"/>
        <v>22437.542269979695</v>
      </c>
      <c r="Z29" s="159"/>
      <c r="AA29" s="154" t="s">
        <v>541</v>
      </c>
      <c r="AB29" s="28" t="s">
        <v>403</v>
      </c>
      <c r="AC29" s="65">
        <v>484811300</v>
      </c>
      <c r="AD29" s="65">
        <v>491835074</v>
      </c>
      <c r="AE29" s="65">
        <v>494491289</v>
      </c>
      <c r="AF29" s="65">
        <v>518865028</v>
      </c>
      <c r="AG29" s="65">
        <v>539060702</v>
      </c>
      <c r="AH29" s="65">
        <v>544816253</v>
      </c>
      <c r="AI29" s="65">
        <v>554630039</v>
      </c>
      <c r="AJ29" s="65">
        <v>595812554</v>
      </c>
      <c r="AK29" s="65">
        <v>659532602</v>
      </c>
      <c r="AL29" s="65">
        <v>839879666</v>
      </c>
    </row>
    <row r="30" spans="2:38" x14ac:dyDescent="0.25">
      <c r="L30" s="159"/>
      <c r="M30" s="154" t="s">
        <v>410</v>
      </c>
      <c r="N30" s="28" t="s">
        <v>407</v>
      </c>
      <c r="O30" s="35">
        <f t="shared" si="5"/>
        <v>9003.3438560897339</v>
      </c>
      <c r="P30" s="35">
        <f t="shared" si="5"/>
        <v>9407.5509723156538</v>
      </c>
      <c r="Q30" s="35">
        <f t="shared" si="5"/>
        <v>9848.2104393205027</v>
      </c>
      <c r="R30" s="35">
        <f t="shared" si="5"/>
        <v>10319.959929239023</v>
      </c>
      <c r="S30" s="35">
        <f t="shared" si="5"/>
        <v>11089.082893732359</v>
      </c>
      <c r="T30" s="35">
        <f t="shared" si="5"/>
        <v>12026.219101166493</v>
      </c>
      <c r="U30" s="35">
        <f t="shared" si="5"/>
        <v>13091.682577388998</v>
      </c>
      <c r="V30" s="35">
        <f t="shared" si="5"/>
        <v>13677.279948173169</v>
      </c>
      <c r="W30" s="35">
        <f t="shared" si="5"/>
        <v>14339.820161440568</v>
      </c>
      <c r="X30" s="35">
        <f t="shared" si="5"/>
        <v>16547.772237132813</v>
      </c>
      <c r="Z30" s="159"/>
      <c r="AA30" s="154" t="s">
        <v>541</v>
      </c>
      <c r="AB30" s="28" t="s">
        <v>404</v>
      </c>
      <c r="AC30" s="65">
        <v>287226178</v>
      </c>
      <c r="AD30" s="65">
        <v>288920955</v>
      </c>
      <c r="AE30" s="65">
        <v>304599989</v>
      </c>
      <c r="AF30" s="65">
        <v>316921544</v>
      </c>
      <c r="AG30" s="65">
        <v>349911360</v>
      </c>
      <c r="AH30" s="65">
        <v>361053712</v>
      </c>
      <c r="AI30" s="65">
        <v>384440152</v>
      </c>
      <c r="AJ30" s="65">
        <v>377366998</v>
      </c>
      <c r="AK30" s="65">
        <v>517528156</v>
      </c>
      <c r="AL30" s="65">
        <v>538884192</v>
      </c>
    </row>
    <row r="31" spans="2:38" x14ac:dyDescent="0.25">
      <c r="L31" s="159"/>
      <c r="M31" s="154" t="s">
        <v>410</v>
      </c>
      <c r="N31" s="28" t="s">
        <v>408</v>
      </c>
      <c r="O31" s="35">
        <f t="shared" si="5"/>
        <v>13590.17358829978</v>
      </c>
      <c r="P31" s="35">
        <f t="shared" si="5"/>
        <v>14223.772909760692</v>
      </c>
      <c r="Q31" s="35">
        <f t="shared" si="5"/>
        <v>15097.164881756589</v>
      </c>
      <c r="R31" s="35">
        <f t="shared" si="5"/>
        <v>16047.809828093201</v>
      </c>
      <c r="S31" s="35">
        <f t="shared" si="5"/>
        <v>17318.24247639579</v>
      </c>
      <c r="T31" s="35">
        <f t="shared" si="5"/>
        <v>19170.312499259129</v>
      </c>
      <c r="U31" s="35">
        <f t="shared" si="5"/>
        <v>20414.108378866331</v>
      </c>
      <c r="V31" s="35">
        <f t="shared" si="5"/>
        <v>21466.587183787942</v>
      </c>
      <c r="W31" s="35">
        <f t="shared" si="5"/>
        <v>23210.768758227634</v>
      </c>
      <c r="X31" s="35">
        <f t="shared" si="5"/>
        <v>26715.570402493126</v>
      </c>
      <c r="Z31" s="159"/>
      <c r="AA31" s="154" t="s">
        <v>499</v>
      </c>
      <c r="AB31" s="28" t="s">
        <v>563</v>
      </c>
      <c r="AC31" s="65">
        <v>346432497.44</v>
      </c>
      <c r="AD31" s="65">
        <v>364203539.5</v>
      </c>
      <c r="AE31" s="65">
        <v>397315639</v>
      </c>
      <c r="AF31" s="65">
        <v>433523913</v>
      </c>
      <c r="AG31" s="65">
        <v>475320369</v>
      </c>
      <c r="AH31" s="65">
        <v>517049594</v>
      </c>
      <c r="AI31" s="65">
        <v>545815447</v>
      </c>
      <c r="AJ31" s="65">
        <v>571642876</v>
      </c>
      <c r="AK31" s="65">
        <v>614922801</v>
      </c>
      <c r="AL31" s="65">
        <v>722737542</v>
      </c>
    </row>
    <row r="32" spans="2:38" x14ac:dyDescent="0.25">
      <c r="L32" s="159"/>
      <c r="M32" s="154" t="s">
        <v>410</v>
      </c>
      <c r="N32" s="28" t="s">
        <v>409</v>
      </c>
      <c r="O32" s="35">
        <f t="shared" si="5"/>
        <v>18500.829687614736</v>
      </c>
      <c r="P32" s="35">
        <f t="shared" si="5"/>
        <v>18767.866403679465</v>
      </c>
      <c r="Q32" s="35">
        <f t="shared" si="5"/>
        <v>19039.8647122443</v>
      </c>
      <c r="R32" s="35">
        <f t="shared" si="5"/>
        <v>20211.567194739149</v>
      </c>
      <c r="S32" s="35">
        <f t="shared" si="5"/>
        <v>21506.036819826222</v>
      </c>
      <c r="T32" s="35">
        <f t="shared" si="5"/>
        <v>22830.618346940581</v>
      </c>
      <c r="U32" s="35">
        <f t="shared" si="5"/>
        <v>24295.050275791302</v>
      </c>
      <c r="V32" s="35">
        <f t="shared" si="5"/>
        <v>25514.921215689115</v>
      </c>
      <c r="W32" s="35">
        <f t="shared" si="5"/>
        <v>26816.543072540768</v>
      </c>
      <c r="X32" s="35">
        <f t="shared" si="5"/>
        <v>33081.606009066796</v>
      </c>
      <c r="Z32" s="159"/>
      <c r="AA32" s="154" t="s">
        <v>499</v>
      </c>
      <c r="AB32" s="28" t="s">
        <v>402</v>
      </c>
      <c r="AC32" s="65">
        <v>130520350.44</v>
      </c>
      <c r="AD32" s="65">
        <v>137498413.5</v>
      </c>
      <c r="AE32" s="65">
        <v>146941865</v>
      </c>
      <c r="AF32" s="65">
        <v>158596714</v>
      </c>
      <c r="AG32" s="65">
        <v>173267844</v>
      </c>
      <c r="AH32" s="65">
        <v>187661633</v>
      </c>
      <c r="AI32" s="65">
        <v>196873268</v>
      </c>
      <c r="AJ32" s="65">
        <v>207581218</v>
      </c>
      <c r="AK32" s="65">
        <v>221356634</v>
      </c>
      <c r="AL32" s="65">
        <v>267484396</v>
      </c>
    </row>
    <row r="33" spans="2:38" x14ac:dyDescent="0.25">
      <c r="L33" s="159"/>
      <c r="M33" s="154" t="s">
        <v>411</v>
      </c>
      <c r="N33" s="28" t="s">
        <v>401</v>
      </c>
      <c r="O33" s="35">
        <f t="shared" ref="O33:X36" si="6">AC27/AC35</f>
        <v>37556.333618053257</v>
      </c>
      <c r="P33" s="35">
        <f t="shared" si="6"/>
        <v>37936.834575307505</v>
      </c>
      <c r="Q33" s="35">
        <f t="shared" si="6"/>
        <v>37616.555079297003</v>
      </c>
      <c r="R33" s="35">
        <f t="shared" si="6"/>
        <v>37549.783239553246</v>
      </c>
      <c r="S33" s="35">
        <f t="shared" si="6"/>
        <v>38356.111570298119</v>
      </c>
      <c r="T33" s="35">
        <f t="shared" si="6"/>
        <v>39317.159425706632</v>
      </c>
      <c r="U33" s="35">
        <f t="shared" si="6"/>
        <v>42043.491076343875</v>
      </c>
      <c r="V33" s="35">
        <f t="shared" si="6"/>
        <v>43191.542949146315</v>
      </c>
      <c r="W33" s="35">
        <f t="shared" si="6"/>
        <v>49374.961152108386</v>
      </c>
      <c r="X33" s="35">
        <f t="shared" si="6"/>
        <v>56325.181828807545</v>
      </c>
      <c r="Z33" s="159"/>
      <c r="AA33" s="154" t="s">
        <v>499</v>
      </c>
      <c r="AB33" s="28" t="s">
        <v>403</v>
      </c>
      <c r="AC33" s="65">
        <v>141163398</v>
      </c>
      <c r="AD33" s="65">
        <v>148412624</v>
      </c>
      <c r="AE33" s="65">
        <v>164636470</v>
      </c>
      <c r="AF33" s="65">
        <v>181431856</v>
      </c>
      <c r="AG33" s="65">
        <v>202958980</v>
      </c>
      <c r="AH33" s="65">
        <v>223718346</v>
      </c>
      <c r="AI33" s="65">
        <v>237540266</v>
      </c>
      <c r="AJ33" s="65">
        <v>247725311</v>
      </c>
      <c r="AK33" s="65">
        <v>270289404</v>
      </c>
      <c r="AL33" s="65">
        <v>317251851</v>
      </c>
    </row>
    <row r="34" spans="2:38" x14ac:dyDescent="0.25">
      <c r="L34" s="159"/>
      <c r="M34" s="154" t="s">
        <v>411</v>
      </c>
      <c r="N34" s="28" t="s">
        <v>407</v>
      </c>
      <c r="O34" s="35">
        <f t="shared" si="6"/>
        <v>21677.391579715288</v>
      </c>
      <c r="P34" s="35">
        <f t="shared" si="6"/>
        <v>22428.899266383167</v>
      </c>
      <c r="Q34" s="35">
        <f t="shared" si="6"/>
        <v>22906.144756555546</v>
      </c>
      <c r="R34" s="35">
        <f t="shared" si="6"/>
        <v>22091.605212083556</v>
      </c>
      <c r="S34" s="35">
        <f t="shared" si="6"/>
        <v>21541.569053527404</v>
      </c>
      <c r="T34" s="35">
        <f t="shared" si="6"/>
        <v>22330.841281266989</v>
      </c>
      <c r="U34" s="35">
        <f t="shared" si="6"/>
        <v>24949.279997985239</v>
      </c>
      <c r="V34" s="35">
        <f t="shared" si="6"/>
        <v>24886.727830355219</v>
      </c>
      <c r="W34" s="35">
        <f t="shared" si="6"/>
        <v>25074.725803371479</v>
      </c>
      <c r="X34" s="35">
        <f t="shared" si="6"/>
        <v>26943.897476078528</v>
      </c>
      <c r="Z34" s="159"/>
      <c r="AA34" s="154" t="s">
        <v>499</v>
      </c>
      <c r="AB34" s="28" t="s">
        <v>404</v>
      </c>
      <c r="AC34" s="65">
        <v>74748749</v>
      </c>
      <c r="AD34" s="65">
        <v>78292502</v>
      </c>
      <c r="AE34" s="65">
        <v>85737304</v>
      </c>
      <c r="AF34" s="65">
        <v>93495343</v>
      </c>
      <c r="AG34" s="65">
        <v>99093545</v>
      </c>
      <c r="AH34" s="65">
        <v>105669615</v>
      </c>
      <c r="AI34" s="65">
        <v>111401913</v>
      </c>
      <c r="AJ34" s="65">
        <v>116336347</v>
      </c>
      <c r="AK34" s="65">
        <v>123276763</v>
      </c>
      <c r="AL34" s="65">
        <v>138001295</v>
      </c>
    </row>
    <row r="35" spans="2:38" x14ac:dyDescent="0.25">
      <c r="L35" s="159"/>
      <c r="M35" s="154" t="s">
        <v>411</v>
      </c>
      <c r="N35" s="28" t="s">
        <v>408</v>
      </c>
      <c r="O35" s="35">
        <f t="shared" si="6"/>
        <v>46674.065784172191</v>
      </c>
      <c r="P35" s="35">
        <f t="shared" si="6"/>
        <v>47137.165377733261</v>
      </c>
      <c r="Q35" s="35">
        <f t="shared" si="6"/>
        <v>45344.852951629415</v>
      </c>
      <c r="R35" s="35">
        <f t="shared" si="6"/>
        <v>45894.075491308722</v>
      </c>
      <c r="S35" s="35">
        <f t="shared" si="6"/>
        <v>45997.392905365072</v>
      </c>
      <c r="T35" s="35">
        <f t="shared" si="6"/>
        <v>46685.03058164673</v>
      </c>
      <c r="U35" s="35">
        <f t="shared" si="6"/>
        <v>47664.667203499972</v>
      </c>
      <c r="V35" s="35">
        <f t="shared" si="6"/>
        <v>51630.017473815424</v>
      </c>
      <c r="W35" s="35">
        <f t="shared" si="6"/>
        <v>56636.547667011691</v>
      </c>
      <c r="X35" s="35">
        <f t="shared" si="6"/>
        <v>70725.716101954007</v>
      </c>
      <c r="Z35" s="159"/>
      <c r="AA35" s="154" t="s">
        <v>535</v>
      </c>
      <c r="AB35" s="28" t="s">
        <v>563</v>
      </c>
      <c r="AC35" s="65">
        <v>28924.333377361992</v>
      </c>
      <c r="AD35" s="65">
        <v>29221.500074007952</v>
      </c>
      <c r="AE35" s="65">
        <v>30328.833291486008</v>
      </c>
      <c r="AF35" s="65">
        <v>31299.499986513987</v>
      </c>
      <c r="AG35" s="65">
        <v>31952.166755846007</v>
      </c>
      <c r="AH35" s="65">
        <v>31902.83340204597</v>
      </c>
      <c r="AI35" s="65">
        <v>31259.499850132059</v>
      </c>
      <c r="AJ35" s="65">
        <v>31276.66674447203</v>
      </c>
      <c r="AK35" s="65">
        <v>31678.541643433971</v>
      </c>
      <c r="AL35" s="65">
        <v>32211.083250726017</v>
      </c>
    </row>
    <row r="36" spans="2:38" x14ac:dyDescent="0.25">
      <c r="L36" s="159"/>
      <c r="M36" s="154" t="s">
        <v>411</v>
      </c>
      <c r="N36" s="28" t="s">
        <v>409</v>
      </c>
      <c r="O36" s="35">
        <f t="shared" si="6"/>
        <v>71090.45531989458</v>
      </c>
      <c r="P36" s="35">
        <f t="shared" si="6"/>
        <v>69258.610290209996</v>
      </c>
      <c r="Q36" s="35">
        <f t="shared" si="6"/>
        <v>67643.16477587285</v>
      </c>
      <c r="R36" s="35">
        <f t="shared" si="6"/>
        <v>68511.231431243374</v>
      </c>
      <c r="S36" s="35">
        <f t="shared" si="6"/>
        <v>75940.431759056242</v>
      </c>
      <c r="T36" s="35">
        <f t="shared" si="6"/>
        <v>78008.039505189838</v>
      </c>
      <c r="U36" s="35">
        <f t="shared" si="6"/>
        <v>83840.50658872303</v>
      </c>
      <c r="V36" s="35">
        <f t="shared" si="6"/>
        <v>82764.238964552598</v>
      </c>
      <c r="W36" s="35">
        <f t="shared" si="6"/>
        <v>112578.52452393319</v>
      </c>
      <c r="X36" s="35">
        <f t="shared" si="6"/>
        <v>129181.06691867135</v>
      </c>
      <c r="Z36" s="159"/>
      <c r="AA36" s="154" t="s">
        <v>535</v>
      </c>
      <c r="AB36" s="28" t="s">
        <v>402</v>
      </c>
      <c r="AC36" s="65">
        <v>14496.874997361996</v>
      </c>
      <c r="AD36" s="65">
        <v>14615.750040008019</v>
      </c>
      <c r="AE36" s="65">
        <v>14920.666643485996</v>
      </c>
      <c r="AF36" s="65">
        <v>15367.958314513986</v>
      </c>
      <c r="AG36" s="65">
        <v>15625.083305846007</v>
      </c>
      <c r="AH36" s="65">
        <v>15604.375026046017</v>
      </c>
      <c r="AI36" s="65">
        <v>15038.041660131998</v>
      </c>
      <c r="AJ36" s="65">
        <v>15177.083366471999</v>
      </c>
      <c r="AK36" s="65">
        <v>15436.500005434005</v>
      </c>
      <c r="AL36" s="65">
        <v>16164.375008726027</v>
      </c>
    </row>
    <row r="37" spans="2:38" x14ac:dyDescent="0.25">
      <c r="L37" s="159"/>
      <c r="M37" s="172" t="s">
        <v>540</v>
      </c>
      <c r="N37" s="172"/>
      <c r="O37" s="23">
        <f t="shared" ref="O37:X37" si="7">AC27/AC31</f>
        <v>3.1356524634012986</v>
      </c>
      <c r="P37" s="23">
        <f t="shared" si="7"/>
        <v>3.0438232859348022</v>
      </c>
      <c r="Q37" s="23">
        <f t="shared" si="7"/>
        <v>2.8714354936328093</v>
      </c>
      <c r="R37" s="23">
        <f t="shared" si="7"/>
        <v>2.7110140980850574</v>
      </c>
      <c r="S37" s="23">
        <f t="shared" si="7"/>
        <v>2.5783891306370674</v>
      </c>
      <c r="T37" s="23">
        <f t="shared" si="7"/>
        <v>2.4259351550714108</v>
      </c>
      <c r="U37" s="23">
        <f t="shared" si="7"/>
        <v>2.4078807410520207</v>
      </c>
      <c r="V37" s="23">
        <f t="shared" si="7"/>
        <v>2.3631668506964827</v>
      </c>
      <c r="W37" s="23">
        <f t="shared" si="7"/>
        <v>2.5436148414994291</v>
      </c>
      <c r="X37" s="23">
        <f t="shared" si="7"/>
        <v>2.5103097813064759</v>
      </c>
      <c r="Z37" s="159"/>
      <c r="AA37" s="154" t="s">
        <v>535</v>
      </c>
      <c r="AB37" s="28" t="s">
        <v>403</v>
      </c>
      <c r="AC37" s="65">
        <v>10387.166659999997</v>
      </c>
      <c r="AD37" s="65">
        <v>10434.124963999933</v>
      </c>
      <c r="AE37" s="65">
        <v>10905.12498800001</v>
      </c>
      <c r="AF37" s="65">
        <v>11305.708252</v>
      </c>
      <c r="AG37" s="65">
        <v>11719.375120000001</v>
      </c>
      <c r="AH37" s="65">
        <v>11670.041685999953</v>
      </c>
      <c r="AI37" s="65">
        <v>11636.083320000062</v>
      </c>
      <c r="AJ37" s="65">
        <v>11540.04168800003</v>
      </c>
      <c r="AK37" s="65">
        <v>11645.000077999966</v>
      </c>
      <c r="AL37" s="65">
        <v>11875.166661999989</v>
      </c>
    </row>
    <row r="38" spans="2:38" x14ac:dyDescent="0.25">
      <c r="Z38" s="159"/>
      <c r="AA38" s="154" t="s">
        <v>535</v>
      </c>
      <c r="AB38" s="28" t="s">
        <v>404</v>
      </c>
      <c r="AC38" s="65">
        <v>4040.2917199999997</v>
      </c>
      <c r="AD38" s="65">
        <v>4171.6250700000001</v>
      </c>
      <c r="AE38" s="65">
        <v>4503.0416599999999</v>
      </c>
      <c r="AF38" s="65">
        <v>4625.8334199999999</v>
      </c>
      <c r="AG38" s="65">
        <v>4607.7083300000004</v>
      </c>
      <c r="AH38" s="65">
        <v>4628.41669</v>
      </c>
      <c r="AI38" s="65">
        <v>4585.3748699999996</v>
      </c>
      <c r="AJ38" s="65">
        <v>4559.54169</v>
      </c>
      <c r="AK38" s="65">
        <v>4597.0415599999997</v>
      </c>
      <c r="AL38" s="65">
        <v>4171.5415800000001</v>
      </c>
    </row>
    <row r="39" spans="2:38" x14ac:dyDescent="0.25">
      <c r="X39" s="24">
        <f>X36/X34</f>
        <v>4.7944462019038472</v>
      </c>
    </row>
    <row r="40" spans="2:38" x14ac:dyDescent="0.25">
      <c r="X40" s="24">
        <f>X36/X35</f>
        <v>1.8265077264463687</v>
      </c>
    </row>
    <row r="41" spans="2:38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</row>
    <row r="44" spans="2:38" x14ac:dyDescent="0.25">
      <c r="AC44" s="84">
        <v>2014</v>
      </c>
      <c r="AD44" s="84">
        <v>2015</v>
      </c>
      <c r="AE44" s="84">
        <v>2016</v>
      </c>
      <c r="AF44" s="84">
        <v>2017</v>
      </c>
      <c r="AG44" s="84">
        <v>2018</v>
      </c>
      <c r="AH44" s="84">
        <v>2019</v>
      </c>
      <c r="AI44" s="84">
        <v>2020</v>
      </c>
      <c r="AJ44" s="84">
        <v>2021</v>
      </c>
      <c r="AK44" s="84">
        <v>2022</v>
      </c>
      <c r="AL44" s="84">
        <v>2023</v>
      </c>
    </row>
    <row r="45" spans="2:38" x14ac:dyDescent="0.25">
      <c r="Z45" s="159" t="s">
        <v>134</v>
      </c>
      <c r="AA45" s="154" t="s">
        <v>541</v>
      </c>
      <c r="AB45" s="28" t="s">
        <v>563</v>
      </c>
      <c r="AC45" s="65">
        <v>395817489.64013672</v>
      </c>
      <c r="AD45" s="65">
        <v>411336651.95996094</v>
      </c>
      <c r="AE45" s="65">
        <v>403215520.04003906</v>
      </c>
      <c r="AF45" s="65">
        <v>424027965</v>
      </c>
      <c r="AG45" s="65">
        <v>426582033</v>
      </c>
      <c r="AH45" s="65">
        <v>442195087</v>
      </c>
      <c r="AI45" s="65">
        <v>441791376</v>
      </c>
      <c r="AJ45" s="65">
        <v>435770810</v>
      </c>
      <c r="AK45" s="65">
        <v>420125617</v>
      </c>
      <c r="AL45" s="65">
        <v>436573691</v>
      </c>
    </row>
    <row r="46" spans="2:38" x14ac:dyDescent="0.25">
      <c r="O46" s="84">
        <v>2014</v>
      </c>
      <c r="P46" s="84">
        <v>2015</v>
      </c>
      <c r="Q46" s="84">
        <v>2016</v>
      </c>
      <c r="R46" s="84">
        <v>2017</v>
      </c>
      <c r="S46" s="84">
        <v>2018</v>
      </c>
      <c r="T46" s="84">
        <v>2019</v>
      </c>
      <c r="U46" s="84">
        <v>2020</v>
      </c>
      <c r="V46" s="84">
        <v>2021</v>
      </c>
      <c r="W46" s="84">
        <v>2022</v>
      </c>
      <c r="X46" s="84">
        <v>2023</v>
      </c>
      <c r="Z46" s="159"/>
      <c r="AA46" s="154" t="s">
        <v>541</v>
      </c>
      <c r="AB46" s="28" t="s">
        <v>402</v>
      </c>
      <c r="AC46" s="65">
        <v>220536111.64013672</v>
      </c>
      <c r="AD46" s="65">
        <v>234243285.95996094</v>
      </c>
      <c r="AE46" s="65">
        <v>231380473.04003906</v>
      </c>
      <c r="AF46" s="65">
        <v>243728635</v>
      </c>
      <c r="AG46" s="65">
        <v>245802723</v>
      </c>
      <c r="AH46" s="65">
        <v>250331084</v>
      </c>
      <c r="AI46" s="65">
        <v>252583124</v>
      </c>
      <c r="AJ46" s="65">
        <v>244197083</v>
      </c>
      <c r="AK46" s="65">
        <v>224868842</v>
      </c>
      <c r="AL46" s="65">
        <v>239867324</v>
      </c>
    </row>
    <row r="47" spans="2:38" x14ac:dyDescent="0.25">
      <c r="L47" s="159" t="s">
        <v>134</v>
      </c>
      <c r="M47" s="154" t="s">
        <v>410</v>
      </c>
      <c r="N47" s="28" t="s">
        <v>401</v>
      </c>
      <c r="O47" s="35">
        <f t="shared" ref="O47:X50" si="8">AC49/AC53</f>
        <v>16669.929877973591</v>
      </c>
      <c r="P47" s="35">
        <f t="shared" si="8"/>
        <v>17442.7520736025</v>
      </c>
      <c r="Q47" s="35">
        <f t="shared" si="8"/>
        <v>17577.742198886444</v>
      </c>
      <c r="R47" s="35">
        <f t="shared" si="8"/>
        <v>16921.370067140913</v>
      </c>
      <c r="S47" s="35">
        <f t="shared" si="8"/>
        <v>18196.452188779738</v>
      </c>
      <c r="T47" s="35">
        <f t="shared" si="8"/>
        <v>19183.032195954958</v>
      </c>
      <c r="U47" s="35">
        <f t="shared" si="8"/>
        <v>20024.995466446162</v>
      </c>
      <c r="V47" s="35">
        <f t="shared" si="8"/>
        <v>20709.926409736498</v>
      </c>
      <c r="W47" s="35">
        <f t="shared" si="8"/>
        <v>22263.849086624989</v>
      </c>
      <c r="X47" s="35">
        <f t="shared" si="8"/>
        <v>25648.45130109011</v>
      </c>
      <c r="Z47" s="159"/>
      <c r="AA47" s="154" t="s">
        <v>541</v>
      </c>
      <c r="AB47" s="28" t="s">
        <v>403</v>
      </c>
      <c r="AC47" s="65">
        <v>90812842</v>
      </c>
      <c r="AD47" s="65">
        <v>89151166</v>
      </c>
      <c r="AE47" s="65">
        <v>79757787</v>
      </c>
      <c r="AF47" s="65">
        <v>88603158</v>
      </c>
      <c r="AG47" s="65">
        <v>92325970</v>
      </c>
      <c r="AH47" s="65">
        <v>99831963</v>
      </c>
      <c r="AI47" s="65">
        <v>100865632</v>
      </c>
      <c r="AJ47" s="65">
        <v>103890331</v>
      </c>
      <c r="AK47" s="65">
        <v>106125499</v>
      </c>
      <c r="AL47" s="65">
        <v>104253515</v>
      </c>
    </row>
    <row r="48" spans="2:38" x14ac:dyDescent="0.25">
      <c r="L48" s="159"/>
      <c r="M48" s="154" t="s">
        <v>410</v>
      </c>
      <c r="N48" s="28" t="s">
        <v>407</v>
      </c>
      <c r="O48" s="35">
        <f t="shared" si="8"/>
        <v>10501.15963282156</v>
      </c>
      <c r="P48" s="35">
        <f t="shared" si="8"/>
        <v>10607.912558505697</v>
      </c>
      <c r="Q48" s="35">
        <f t="shared" si="8"/>
        <v>10797.744716861242</v>
      </c>
      <c r="R48" s="35">
        <f t="shared" si="8"/>
        <v>11198.729803273425</v>
      </c>
      <c r="S48" s="35">
        <f t="shared" si="8"/>
        <v>11956.336461239549</v>
      </c>
      <c r="T48" s="35">
        <f t="shared" si="8"/>
        <v>12978.954131639071</v>
      </c>
      <c r="U48" s="35">
        <f t="shared" si="8"/>
        <v>13876.083950116268</v>
      </c>
      <c r="V48" s="35">
        <f t="shared" si="8"/>
        <v>14864.400499403313</v>
      </c>
      <c r="W48" s="35">
        <f t="shared" si="8"/>
        <v>15600.439182639626</v>
      </c>
      <c r="X48" s="35">
        <f t="shared" si="8"/>
        <v>17445.826777495175</v>
      </c>
      <c r="Z48" s="159"/>
      <c r="AA48" s="154" t="s">
        <v>541</v>
      </c>
      <c r="AB48" s="28" t="s">
        <v>404</v>
      </c>
      <c r="AC48" s="65">
        <v>84468536</v>
      </c>
      <c r="AD48" s="65">
        <v>87942200</v>
      </c>
      <c r="AE48" s="65">
        <v>92077260</v>
      </c>
      <c r="AF48" s="65">
        <v>91696172</v>
      </c>
      <c r="AG48" s="65">
        <v>88453340</v>
      </c>
      <c r="AH48" s="65">
        <v>92032040</v>
      </c>
      <c r="AI48" s="65">
        <v>88342620</v>
      </c>
      <c r="AJ48" s="65">
        <v>87683396</v>
      </c>
      <c r="AK48" s="65">
        <v>89131276</v>
      </c>
      <c r="AL48" s="65">
        <v>92452852</v>
      </c>
    </row>
    <row r="49" spans="2:38" x14ac:dyDescent="0.25">
      <c r="L49" s="159"/>
      <c r="M49" s="154" t="s">
        <v>410</v>
      </c>
      <c r="N49" s="28" t="s">
        <v>408</v>
      </c>
      <c r="O49" s="35">
        <f t="shared" si="8"/>
        <v>18582.093888928161</v>
      </c>
      <c r="P49" s="35">
        <f t="shared" si="8"/>
        <v>20558.614127348392</v>
      </c>
      <c r="Q49" s="35">
        <f t="shared" si="8"/>
        <v>20430.468202622807</v>
      </c>
      <c r="R49" s="35">
        <f t="shared" si="8"/>
        <v>20130.315740067359</v>
      </c>
      <c r="S49" s="35">
        <f t="shared" si="8"/>
        <v>21934.083848827016</v>
      </c>
      <c r="T49" s="35">
        <f t="shared" si="8"/>
        <v>23046.342190355568</v>
      </c>
      <c r="U49" s="35">
        <f t="shared" si="8"/>
        <v>23288.69414175901</v>
      </c>
      <c r="V49" s="35">
        <f t="shared" si="8"/>
        <v>24586.492706745845</v>
      </c>
      <c r="W49" s="35">
        <f t="shared" si="8"/>
        <v>26947.341209583388</v>
      </c>
      <c r="X49" s="35">
        <f t="shared" si="8"/>
        <v>32543.053988385931</v>
      </c>
      <c r="Z49" s="159"/>
      <c r="AA49" s="154" t="s">
        <v>499</v>
      </c>
      <c r="AB49" s="28" t="s">
        <v>563</v>
      </c>
      <c r="AC49" s="65">
        <v>79803122</v>
      </c>
      <c r="AD49" s="65">
        <v>84505046</v>
      </c>
      <c r="AE49" s="65">
        <v>85446138</v>
      </c>
      <c r="AF49" s="65">
        <v>83453377</v>
      </c>
      <c r="AG49" s="65">
        <v>90098974</v>
      </c>
      <c r="AH49" s="65">
        <v>95914362</v>
      </c>
      <c r="AI49" s="65">
        <v>95462491</v>
      </c>
      <c r="AJ49" s="65">
        <v>97374622</v>
      </c>
      <c r="AK49" s="65">
        <v>104859019</v>
      </c>
      <c r="AL49" s="65">
        <v>116791291</v>
      </c>
    </row>
    <row r="50" spans="2:38" x14ac:dyDescent="0.25">
      <c r="L50" s="159"/>
      <c r="M50" s="154" t="s">
        <v>410</v>
      </c>
      <c r="N50" s="28" t="s">
        <v>409</v>
      </c>
      <c r="O50" s="35">
        <f t="shared" si="8"/>
        <v>26481.517506320706</v>
      </c>
      <c r="P50" s="35">
        <f t="shared" si="8"/>
        <v>27884.394711992445</v>
      </c>
      <c r="Q50" s="35">
        <f t="shared" si="8"/>
        <v>29700.038465440572</v>
      </c>
      <c r="R50" s="35">
        <f t="shared" si="8"/>
        <v>26993.517058468959</v>
      </c>
      <c r="S50" s="35">
        <f t="shared" si="8"/>
        <v>29867.990622662997</v>
      </c>
      <c r="T50" s="35">
        <f t="shared" si="8"/>
        <v>30401.685682224339</v>
      </c>
      <c r="U50" s="35">
        <f t="shared" si="8"/>
        <v>31072.622646237483</v>
      </c>
      <c r="V50" s="35">
        <f t="shared" si="8"/>
        <v>30891.341890571472</v>
      </c>
      <c r="W50" s="35">
        <f t="shared" si="8"/>
        <v>33119.828934082485</v>
      </c>
      <c r="X50" s="35">
        <f t="shared" si="8"/>
        <v>38808.19854242124</v>
      </c>
      <c r="Z50" s="159"/>
      <c r="AA50" s="154" t="s">
        <v>499</v>
      </c>
      <c r="AB50" s="28" t="s">
        <v>402</v>
      </c>
      <c r="AC50" s="65">
        <v>23092050</v>
      </c>
      <c r="AD50" s="65">
        <v>24362839</v>
      </c>
      <c r="AE50" s="65">
        <v>26055408</v>
      </c>
      <c r="AF50" s="65">
        <v>28765804</v>
      </c>
      <c r="AG50" s="65">
        <v>32113225</v>
      </c>
      <c r="AH50" s="65">
        <v>35025871</v>
      </c>
      <c r="AI50" s="65">
        <v>34881584</v>
      </c>
      <c r="AJ50" s="65">
        <v>37360432</v>
      </c>
      <c r="AK50" s="65">
        <v>38787892</v>
      </c>
      <c r="AL50" s="65">
        <v>43286004</v>
      </c>
    </row>
    <row r="51" spans="2:38" x14ac:dyDescent="0.25">
      <c r="L51" s="159"/>
      <c r="M51" s="154" t="s">
        <v>411</v>
      </c>
      <c r="N51" s="28" t="s">
        <v>401</v>
      </c>
      <c r="O51" s="35">
        <f t="shared" ref="O51:X54" si="9">AC45/AC53</f>
        <v>82681.599809799649</v>
      </c>
      <c r="P51" s="35">
        <f t="shared" si="9"/>
        <v>84904.31729867727</v>
      </c>
      <c r="Q51" s="35">
        <f t="shared" si="9"/>
        <v>82948.376927857607</v>
      </c>
      <c r="R51" s="35">
        <f t="shared" si="9"/>
        <v>85977.756353486737</v>
      </c>
      <c r="S51" s="35">
        <f t="shared" si="9"/>
        <v>86152.80755668717</v>
      </c>
      <c r="T51" s="35">
        <f t="shared" si="9"/>
        <v>88439.754109130226</v>
      </c>
      <c r="U51" s="35">
        <f t="shared" si="9"/>
        <v>92673.78431927794</v>
      </c>
      <c r="V51" s="35">
        <f t="shared" si="9"/>
        <v>92681.041746290575</v>
      </c>
      <c r="W51" s="35">
        <f t="shared" si="9"/>
        <v>89201.80088956593</v>
      </c>
      <c r="X51" s="35">
        <f t="shared" si="9"/>
        <v>95875.633851420149</v>
      </c>
      <c r="Z51" s="159"/>
      <c r="AA51" s="154" t="s">
        <v>499</v>
      </c>
      <c r="AB51" s="28" t="s">
        <v>403</v>
      </c>
      <c r="AC51" s="65">
        <v>27827460</v>
      </c>
      <c r="AD51" s="65">
        <v>30612633</v>
      </c>
      <c r="AE51" s="65">
        <v>29346665</v>
      </c>
      <c r="AF51" s="65">
        <v>26698670</v>
      </c>
      <c r="AG51" s="65">
        <v>26768721</v>
      </c>
      <c r="AH51" s="65">
        <v>28433425</v>
      </c>
      <c r="AI51" s="65">
        <v>28235601</v>
      </c>
      <c r="AJ51" s="65">
        <v>29593942</v>
      </c>
      <c r="AK51" s="65">
        <v>33052036</v>
      </c>
      <c r="AL51" s="65">
        <v>35943803</v>
      </c>
    </row>
    <row r="52" spans="2:38" x14ac:dyDescent="0.25">
      <c r="L52" s="159"/>
      <c r="M52" s="154" t="s">
        <v>411</v>
      </c>
      <c r="N52" s="28" t="s">
        <v>407</v>
      </c>
      <c r="O52" s="35">
        <f t="shared" si="9"/>
        <v>100289.27328387184</v>
      </c>
      <c r="P52" s="35">
        <f t="shared" si="9"/>
        <v>101992.72321589084</v>
      </c>
      <c r="Q52" s="35">
        <f t="shared" si="9"/>
        <v>95887.474890162397</v>
      </c>
      <c r="R52" s="35">
        <f t="shared" si="9"/>
        <v>94885.271716571893</v>
      </c>
      <c r="S52" s="35">
        <f t="shared" si="9"/>
        <v>91516.814623161175</v>
      </c>
      <c r="T52" s="35">
        <f t="shared" si="9"/>
        <v>92761.023900290369</v>
      </c>
      <c r="U52" s="35">
        <f t="shared" si="9"/>
        <v>100478.94135216529</v>
      </c>
      <c r="V52" s="35">
        <f t="shared" si="9"/>
        <v>97157.421587042467</v>
      </c>
      <c r="W52" s="35">
        <f t="shared" si="9"/>
        <v>90441.952702446404</v>
      </c>
      <c r="X52" s="35">
        <f t="shared" si="9"/>
        <v>96675.215944749973</v>
      </c>
      <c r="Z52" s="159"/>
      <c r="AA52" s="154" t="s">
        <v>499</v>
      </c>
      <c r="AB52" s="28" t="s">
        <v>404</v>
      </c>
      <c r="AC52" s="65">
        <v>28883612</v>
      </c>
      <c r="AD52" s="65">
        <v>29529574</v>
      </c>
      <c r="AE52" s="65">
        <v>30044065</v>
      </c>
      <c r="AF52" s="65">
        <v>27988903</v>
      </c>
      <c r="AG52" s="65">
        <v>31217028</v>
      </c>
      <c r="AH52" s="65">
        <v>32455066</v>
      </c>
      <c r="AI52" s="65">
        <v>32345306</v>
      </c>
      <c r="AJ52" s="65">
        <v>30420248</v>
      </c>
      <c r="AK52" s="65">
        <v>33019091</v>
      </c>
      <c r="AL52" s="65">
        <v>37561484</v>
      </c>
    </row>
    <row r="53" spans="2:38" x14ac:dyDescent="0.25">
      <c r="L53" s="159"/>
      <c r="M53" s="154" t="s">
        <v>411</v>
      </c>
      <c r="N53" s="28" t="s">
        <v>408</v>
      </c>
      <c r="O53" s="35">
        <f t="shared" si="9"/>
        <v>60641.278663751516</v>
      </c>
      <c r="P53" s="35">
        <f t="shared" si="9"/>
        <v>59871.50536176296</v>
      </c>
      <c r="Q53" s="35">
        <f t="shared" si="9"/>
        <v>55525.52329932763</v>
      </c>
      <c r="R53" s="35">
        <f t="shared" si="9"/>
        <v>66805.183408277459</v>
      </c>
      <c r="S53" s="35">
        <f t="shared" si="9"/>
        <v>75651.188841046518</v>
      </c>
      <c r="T53" s="35">
        <f t="shared" si="9"/>
        <v>80917.496954127622</v>
      </c>
      <c r="U53" s="35">
        <f t="shared" si="9"/>
        <v>83193.867665973186</v>
      </c>
      <c r="V53" s="35">
        <f t="shared" si="9"/>
        <v>86311.545296429642</v>
      </c>
      <c r="W53" s="35">
        <f t="shared" si="9"/>
        <v>86524.171539396266</v>
      </c>
      <c r="X53" s="35">
        <f t="shared" si="9"/>
        <v>94389.783048944548</v>
      </c>
      <c r="Z53" s="159"/>
      <c r="AA53" s="154" t="s">
        <v>535</v>
      </c>
      <c r="AB53" s="28" t="s">
        <v>563</v>
      </c>
      <c r="AC53" s="65">
        <v>4787.2500114980039</v>
      </c>
      <c r="AD53" s="65">
        <v>4844.7083145719989</v>
      </c>
      <c r="AE53" s="65">
        <v>4861.041710204001</v>
      </c>
      <c r="AF53" s="65">
        <v>4931.8333367140021</v>
      </c>
      <c r="AG53" s="65">
        <v>4951.4582878719984</v>
      </c>
      <c r="AH53" s="65">
        <v>4999.9583496620016</v>
      </c>
      <c r="AI53" s="65">
        <v>4767.1666722700011</v>
      </c>
      <c r="AJ53" s="65">
        <v>4701.8333176799997</v>
      </c>
      <c r="AK53" s="65">
        <v>4709.8333532540009</v>
      </c>
      <c r="AL53" s="65">
        <v>4553.5416399599981</v>
      </c>
    </row>
    <row r="54" spans="2:38" x14ac:dyDescent="0.25">
      <c r="L54" s="159"/>
      <c r="M54" s="154" t="s">
        <v>411</v>
      </c>
      <c r="N54" s="28" t="s">
        <v>409</v>
      </c>
      <c r="O54" s="35">
        <f t="shared" si="9"/>
        <v>77443.742659930504</v>
      </c>
      <c r="P54" s="35">
        <f t="shared" si="9"/>
        <v>83042.681775259683</v>
      </c>
      <c r="Q54" s="35">
        <f t="shared" si="9"/>
        <v>91022.907978410134</v>
      </c>
      <c r="R54" s="35">
        <f t="shared" si="9"/>
        <v>88435.126702833033</v>
      </c>
      <c r="S54" s="35">
        <f t="shared" si="9"/>
        <v>84630.847294727151</v>
      </c>
      <c r="T54" s="35">
        <f t="shared" si="9"/>
        <v>86209.319456441648</v>
      </c>
      <c r="U54" s="35">
        <f t="shared" si="9"/>
        <v>84866.623145873236</v>
      </c>
      <c r="V54" s="35">
        <f t="shared" si="9"/>
        <v>89041.278163227573</v>
      </c>
      <c r="W54" s="35">
        <f t="shared" si="9"/>
        <v>89403.206581201506</v>
      </c>
      <c r="X54" s="35">
        <f t="shared" si="9"/>
        <v>95521.482490656825</v>
      </c>
      <c r="Z54" s="159"/>
      <c r="AA54" s="154" t="s">
        <v>535</v>
      </c>
      <c r="AB54" s="28" t="s">
        <v>402</v>
      </c>
      <c r="AC54" s="65">
        <v>2198.9999968979987</v>
      </c>
      <c r="AD54" s="65">
        <v>2296.6666500720021</v>
      </c>
      <c r="AE54" s="65">
        <v>2413.041675204001</v>
      </c>
      <c r="AF54" s="65">
        <v>2568.6666707140002</v>
      </c>
      <c r="AG54" s="65">
        <v>2685.8749838720018</v>
      </c>
      <c r="AH54" s="65">
        <v>2698.6666756620007</v>
      </c>
      <c r="AI54" s="65">
        <v>2513.7916522699998</v>
      </c>
      <c r="AJ54" s="65">
        <v>2513.4166696799998</v>
      </c>
      <c r="AK54" s="65">
        <v>2486.3333362539997</v>
      </c>
      <c r="AL54" s="65">
        <v>2481.1666739599996</v>
      </c>
    </row>
    <row r="55" spans="2:38" x14ac:dyDescent="0.25">
      <c r="L55" s="159"/>
      <c r="M55" s="172" t="s">
        <v>540</v>
      </c>
      <c r="N55" s="172"/>
      <c r="O55" s="23">
        <f t="shared" ref="O55:X55" si="10">AC45/AC49</f>
        <v>4.9599248716126256</v>
      </c>
      <c r="P55" s="23">
        <f t="shared" si="10"/>
        <v>4.8675986988985365</v>
      </c>
      <c r="Q55" s="23">
        <f t="shared" si="10"/>
        <v>4.7189437636144431</v>
      </c>
      <c r="R55" s="23">
        <f t="shared" si="10"/>
        <v>5.0810162541415194</v>
      </c>
      <c r="S55" s="23">
        <f t="shared" si="10"/>
        <v>4.7345936813886471</v>
      </c>
      <c r="T55" s="23">
        <f t="shared" si="10"/>
        <v>4.610311508927099</v>
      </c>
      <c r="U55" s="23">
        <f t="shared" si="10"/>
        <v>4.6279053832777102</v>
      </c>
      <c r="V55" s="23">
        <f t="shared" si="10"/>
        <v>4.4751989897326636</v>
      </c>
      <c r="W55" s="23">
        <f t="shared" si="10"/>
        <v>4.0065758864289966</v>
      </c>
      <c r="X55" s="23">
        <f t="shared" si="10"/>
        <v>3.7380671731764656</v>
      </c>
      <c r="Z55" s="159"/>
      <c r="AA55" s="154" t="s">
        <v>535</v>
      </c>
      <c r="AB55" s="28" t="s">
        <v>403</v>
      </c>
      <c r="AC55" s="65">
        <v>1497.5416746000051</v>
      </c>
      <c r="AD55" s="65">
        <v>1489.0416644999968</v>
      </c>
      <c r="AE55" s="65">
        <v>1436.4166650000002</v>
      </c>
      <c r="AF55" s="65">
        <v>1326.2916660000019</v>
      </c>
      <c r="AG55" s="65">
        <v>1220.4166439999967</v>
      </c>
      <c r="AH55" s="65">
        <v>1233.7500140000011</v>
      </c>
      <c r="AI55" s="65">
        <v>1212.4166700000014</v>
      </c>
      <c r="AJ55" s="65">
        <v>1203.666678</v>
      </c>
      <c r="AK55" s="65">
        <v>1226.5416370000012</v>
      </c>
      <c r="AL55" s="65">
        <v>1104.4999959999986</v>
      </c>
    </row>
    <row r="56" spans="2:38" x14ac:dyDescent="0.25">
      <c r="Z56" s="159"/>
      <c r="AA56" s="154" t="s">
        <v>535</v>
      </c>
      <c r="AB56" s="28" t="s">
        <v>404</v>
      </c>
      <c r="AC56" s="65">
        <v>1090.7083400000001</v>
      </c>
      <c r="AD56" s="65">
        <v>1059</v>
      </c>
      <c r="AE56" s="65">
        <v>1011.5833699999999</v>
      </c>
      <c r="AF56" s="65">
        <v>1036.875</v>
      </c>
      <c r="AG56" s="65">
        <v>1045.1666599999999</v>
      </c>
      <c r="AH56" s="65">
        <v>1067.5416599999999</v>
      </c>
      <c r="AI56" s="65">
        <v>1040.9583499999999</v>
      </c>
      <c r="AJ56" s="65">
        <v>984.74996999999996</v>
      </c>
      <c r="AK56" s="65">
        <v>996.95838000000003</v>
      </c>
      <c r="AL56" s="65">
        <v>967.87496999999996</v>
      </c>
    </row>
    <row r="59" spans="2:38" x14ac:dyDescent="0.25">
      <c r="B59" s="164" t="s">
        <v>436</v>
      </c>
      <c r="C59" s="164"/>
      <c r="D59" s="164"/>
      <c r="E59" s="164"/>
      <c r="F59" s="164"/>
      <c r="G59" s="164"/>
      <c r="H59" s="164"/>
      <c r="I59" s="164"/>
      <c r="J59" s="164"/>
    </row>
    <row r="62" spans="2:38" x14ac:dyDescent="0.25">
      <c r="AC62" s="84">
        <v>2014</v>
      </c>
      <c r="AD62" s="84">
        <v>2015</v>
      </c>
      <c r="AE62" s="84">
        <v>2016</v>
      </c>
      <c r="AF62" s="84">
        <v>2017</v>
      </c>
      <c r="AG62" s="84">
        <v>2018</v>
      </c>
      <c r="AH62" s="84">
        <v>2019</v>
      </c>
      <c r="AI62" s="84">
        <v>2020</v>
      </c>
      <c r="AJ62" s="84">
        <v>2021</v>
      </c>
      <c r="AK62" s="84">
        <v>2022</v>
      </c>
      <c r="AL62" s="84">
        <v>2023</v>
      </c>
    </row>
    <row r="63" spans="2:38" x14ac:dyDescent="0.25">
      <c r="Z63" s="159" t="s">
        <v>135</v>
      </c>
      <c r="AA63" s="154" t="s">
        <v>541</v>
      </c>
      <c r="AB63" s="28" t="s">
        <v>563</v>
      </c>
      <c r="AC63" s="65">
        <v>408332425</v>
      </c>
      <c r="AD63" s="65">
        <v>415838112</v>
      </c>
      <c r="AE63" s="65">
        <v>435777046</v>
      </c>
      <c r="AF63" s="65">
        <v>461304356</v>
      </c>
      <c r="AG63" s="65">
        <v>476739874</v>
      </c>
      <c r="AH63" s="65">
        <v>526398867</v>
      </c>
      <c r="AI63" s="65">
        <v>598689548</v>
      </c>
      <c r="AJ63" s="65">
        <v>609019307</v>
      </c>
      <c r="AK63" s="65">
        <v>557695407</v>
      </c>
      <c r="AL63" s="65">
        <v>602562710</v>
      </c>
    </row>
    <row r="64" spans="2:38" x14ac:dyDescent="0.25">
      <c r="O64" s="84">
        <v>2014</v>
      </c>
      <c r="P64" s="84">
        <v>2015</v>
      </c>
      <c r="Q64" s="84">
        <v>2016</v>
      </c>
      <c r="R64" s="84">
        <v>2017</v>
      </c>
      <c r="S64" s="84">
        <v>2018</v>
      </c>
      <c r="T64" s="84">
        <v>2019</v>
      </c>
      <c r="U64" s="84">
        <v>2020</v>
      </c>
      <c r="V64" s="84">
        <v>2021</v>
      </c>
      <c r="W64" s="84">
        <v>2022</v>
      </c>
      <c r="X64" s="84">
        <v>2023</v>
      </c>
      <c r="Z64" s="159"/>
      <c r="AA64" s="154" t="s">
        <v>541</v>
      </c>
      <c r="AB64" s="28" t="s">
        <v>402</v>
      </c>
      <c r="AC64" s="65">
        <v>140764795</v>
      </c>
      <c r="AD64" s="65">
        <v>136232331</v>
      </c>
      <c r="AE64" s="65">
        <v>139103910</v>
      </c>
      <c r="AF64" s="65">
        <v>141647624</v>
      </c>
      <c r="AG64" s="65">
        <v>150564579</v>
      </c>
      <c r="AH64" s="65">
        <v>181074799</v>
      </c>
      <c r="AI64" s="65">
        <v>230121938</v>
      </c>
      <c r="AJ64" s="65">
        <v>244169939</v>
      </c>
      <c r="AK64" s="65">
        <v>175171559</v>
      </c>
      <c r="AL64" s="65">
        <v>188814595</v>
      </c>
    </row>
    <row r="65" spans="2:38" x14ac:dyDescent="0.25">
      <c r="L65" s="159" t="s">
        <v>135</v>
      </c>
      <c r="M65" s="154" t="s">
        <v>410</v>
      </c>
      <c r="N65" s="28" t="s">
        <v>401</v>
      </c>
      <c r="O65" s="35">
        <f t="shared" ref="O65:X68" si="11">AC67/AC71</f>
        <v>14053.945849114059</v>
      </c>
      <c r="P65" s="35">
        <f t="shared" si="11"/>
        <v>14581.156588074642</v>
      </c>
      <c r="Q65" s="35">
        <f t="shared" si="11"/>
        <v>14978.463516505886</v>
      </c>
      <c r="R65" s="35">
        <f t="shared" si="11"/>
        <v>16005.880740603397</v>
      </c>
      <c r="S65" s="35">
        <f t="shared" si="11"/>
        <v>16873.58293891104</v>
      </c>
      <c r="T65" s="35">
        <f t="shared" si="11"/>
        <v>18307.506786481877</v>
      </c>
      <c r="U65" s="35">
        <f t="shared" si="11"/>
        <v>19250.201320125587</v>
      </c>
      <c r="V65" s="35">
        <f t="shared" si="11"/>
        <v>20782.847599239431</v>
      </c>
      <c r="W65" s="35">
        <f t="shared" si="11"/>
        <v>22111.904775767904</v>
      </c>
      <c r="X65" s="35">
        <f t="shared" si="11"/>
        <v>24589.489014960203</v>
      </c>
      <c r="Z65" s="159"/>
      <c r="AA65" s="154" t="s">
        <v>541</v>
      </c>
      <c r="AB65" s="28" t="s">
        <v>403</v>
      </c>
      <c r="AC65" s="65">
        <v>177252910</v>
      </c>
      <c r="AD65" s="65">
        <v>181767728</v>
      </c>
      <c r="AE65" s="65">
        <v>195697013</v>
      </c>
      <c r="AF65" s="65">
        <v>204786235</v>
      </c>
      <c r="AG65" s="65">
        <v>209456281</v>
      </c>
      <c r="AH65" s="65">
        <v>225984303</v>
      </c>
      <c r="AI65" s="65">
        <v>246051172</v>
      </c>
      <c r="AJ65" s="65">
        <v>240454424</v>
      </c>
      <c r="AK65" s="65">
        <v>242963363</v>
      </c>
      <c r="AL65" s="65">
        <v>256585103</v>
      </c>
    </row>
    <row r="66" spans="2:38" x14ac:dyDescent="0.25">
      <c r="L66" s="159"/>
      <c r="M66" s="154" t="s">
        <v>410</v>
      </c>
      <c r="N66" s="28" t="s">
        <v>407</v>
      </c>
      <c r="O66" s="35">
        <f t="shared" si="11"/>
        <v>11722.583358688686</v>
      </c>
      <c r="P66" s="35">
        <f t="shared" si="11"/>
        <v>11526.115616534817</v>
      </c>
      <c r="Q66" s="35">
        <f t="shared" si="11"/>
        <v>12164.376239225641</v>
      </c>
      <c r="R66" s="35">
        <f t="shared" si="11"/>
        <v>13104.191292189642</v>
      </c>
      <c r="S66" s="35">
        <f t="shared" si="11"/>
        <v>13699.605041876443</v>
      </c>
      <c r="T66" s="35">
        <f t="shared" si="11"/>
        <v>14677.486994600356</v>
      </c>
      <c r="U66" s="35">
        <f t="shared" si="11"/>
        <v>15145.364480095372</v>
      </c>
      <c r="V66" s="35">
        <f t="shared" si="11"/>
        <v>16823.848070703876</v>
      </c>
      <c r="W66" s="35">
        <f t="shared" si="11"/>
        <v>17793.949519280661</v>
      </c>
      <c r="X66" s="35">
        <f t="shared" si="11"/>
        <v>20980.124059415291</v>
      </c>
      <c r="Z66" s="159"/>
      <c r="AA66" s="154" t="s">
        <v>541</v>
      </c>
      <c r="AB66" s="28" t="s">
        <v>404</v>
      </c>
      <c r="AC66" s="65">
        <v>90314720</v>
      </c>
      <c r="AD66" s="65">
        <v>97838053</v>
      </c>
      <c r="AE66" s="65">
        <v>100976123</v>
      </c>
      <c r="AF66" s="65">
        <v>114870497</v>
      </c>
      <c r="AG66" s="65">
        <v>116719014</v>
      </c>
      <c r="AH66" s="65">
        <v>119339765</v>
      </c>
      <c r="AI66" s="65">
        <v>122516438</v>
      </c>
      <c r="AJ66" s="65">
        <v>124394944</v>
      </c>
      <c r="AK66" s="65">
        <v>139560485</v>
      </c>
      <c r="AL66" s="65">
        <v>157163012</v>
      </c>
    </row>
    <row r="67" spans="2:38" x14ac:dyDescent="0.25">
      <c r="L67" s="159"/>
      <c r="M67" s="154" t="s">
        <v>410</v>
      </c>
      <c r="N67" s="28" t="s">
        <v>408</v>
      </c>
      <c r="O67" s="35">
        <f t="shared" si="11"/>
        <v>15146.831740562537</v>
      </c>
      <c r="P67" s="35">
        <f t="shared" si="11"/>
        <v>16020.314977916592</v>
      </c>
      <c r="Q67" s="35">
        <f t="shared" si="11"/>
        <v>16744.533271650358</v>
      </c>
      <c r="R67" s="35">
        <f t="shared" si="11"/>
        <v>17843.009160891022</v>
      </c>
      <c r="S67" s="35">
        <f t="shared" si="11"/>
        <v>19006.375729758129</v>
      </c>
      <c r="T67" s="35">
        <f t="shared" si="11"/>
        <v>20373.893336715766</v>
      </c>
      <c r="U67" s="35">
        <f t="shared" si="11"/>
        <v>21188.706630656347</v>
      </c>
      <c r="V67" s="35">
        <f t="shared" si="11"/>
        <v>22840.538522883991</v>
      </c>
      <c r="W67" s="35">
        <f t="shared" si="11"/>
        <v>24365.087509442154</v>
      </c>
      <c r="X67" s="35">
        <f t="shared" si="11"/>
        <v>26353.445140490003</v>
      </c>
      <c r="Z67" s="159"/>
      <c r="AA67" s="154" t="s">
        <v>499</v>
      </c>
      <c r="AB67" s="28" t="s">
        <v>563</v>
      </c>
      <c r="AC67" s="65">
        <v>203886442</v>
      </c>
      <c r="AD67" s="65">
        <v>214525873.44921875</v>
      </c>
      <c r="AE67" s="65">
        <v>225220547</v>
      </c>
      <c r="AF67" s="65">
        <v>248251211.27000001</v>
      </c>
      <c r="AG67" s="65">
        <v>270305659</v>
      </c>
      <c r="AH67" s="65">
        <v>289279204</v>
      </c>
      <c r="AI67" s="65">
        <v>298735854</v>
      </c>
      <c r="AJ67" s="65">
        <v>312354083</v>
      </c>
      <c r="AK67" s="65">
        <v>317523269</v>
      </c>
      <c r="AL67" s="65">
        <v>375822683</v>
      </c>
    </row>
    <row r="68" spans="2:38" x14ac:dyDescent="0.25">
      <c r="L68" s="159"/>
      <c r="M68" s="154" t="s">
        <v>410</v>
      </c>
      <c r="N68" s="28" t="s">
        <v>409</v>
      </c>
      <c r="O68" s="35">
        <f t="shared" si="11"/>
        <v>16115.514887228384</v>
      </c>
      <c r="P68" s="35">
        <f t="shared" si="11"/>
        <v>17189.040079445436</v>
      </c>
      <c r="Q68" s="35">
        <f t="shared" si="11"/>
        <v>16026.413116886024</v>
      </c>
      <c r="R68" s="35">
        <f t="shared" si="11"/>
        <v>16723.310339326934</v>
      </c>
      <c r="S68" s="35">
        <f t="shared" si="11"/>
        <v>17399.710441476971</v>
      </c>
      <c r="T68" s="35">
        <f t="shared" si="11"/>
        <v>19474.289971623399</v>
      </c>
      <c r="U68" s="35">
        <f t="shared" si="11"/>
        <v>20911.658156235779</v>
      </c>
      <c r="V68" s="35">
        <f t="shared" si="11"/>
        <v>22297.423652454483</v>
      </c>
      <c r="W68" s="35">
        <f t="shared" si="11"/>
        <v>23616.248144775487</v>
      </c>
      <c r="X68" s="35">
        <f t="shared" si="11"/>
        <v>26076.563216157138</v>
      </c>
      <c r="Z68" s="159"/>
      <c r="AA68" s="154" t="s">
        <v>499</v>
      </c>
      <c r="AB68" s="28" t="s">
        <v>402</v>
      </c>
      <c r="AC68" s="65">
        <v>63203285</v>
      </c>
      <c r="AD68" s="65">
        <v>62450415.44921875</v>
      </c>
      <c r="AE68" s="65">
        <v>65105769</v>
      </c>
      <c r="AF68" s="65">
        <v>69216884.270000011</v>
      </c>
      <c r="AG68" s="65">
        <v>74707942</v>
      </c>
      <c r="AH68" s="65">
        <v>76762034</v>
      </c>
      <c r="AI68" s="65">
        <v>73189974</v>
      </c>
      <c r="AJ68" s="65">
        <v>81634919</v>
      </c>
      <c r="AK68" s="65">
        <v>80745977</v>
      </c>
      <c r="AL68" s="65">
        <v>101479112</v>
      </c>
    </row>
    <row r="69" spans="2:38" x14ac:dyDescent="0.25">
      <c r="L69" s="159"/>
      <c r="M69" s="154" t="s">
        <v>411</v>
      </c>
      <c r="N69" s="28" t="s">
        <v>401</v>
      </c>
      <c r="O69" s="35">
        <f t="shared" ref="O69:X72" si="12">AC63/AC71</f>
        <v>28146.461005913421</v>
      </c>
      <c r="P69" s="35">
        <f t="shared" si="12"/>
        <v>28264.192700264717</v>
      </c>
      <c r="Q69" s="35">
        <f t="shared" si="12"/>
        <v>28981.683384516899</v>
      </c>
      <c r="R69" s="35">
        <f t="shared" si="12"/>
        <v>29742.382603025486</v>
      </c>
      <c r="S69" s="35">
        <f t="shared" si="12"/>
        <v>29760.049545337115</v>
      </c>
      <c r="T69" s="35">
        <f t="shared" si="12"/>
        <v>33314.011849945739</v>
      </c>
      <c r="U69" s="35">
        <f t="shared" si="12"/>
        <v>38578.878875566741</v>
      </c>
      <c r="V69" s="35">
        <f t="shared" si="12"/>
        <v>40521.818446584584</v>
      </c>
      <c r="W69" s="35">
        <f t="shared" si="12"/>
        <v>38837.178050932467</v>
      </c>
      <c r="X69" s="35">
        <f t="shared" si="12"/>
        <v>39424.73354746832</v>
      </c>
      <c r="Z69" s="159"/>
      <c r="AA69" s="154" t="s">
        <v>499</v>
      </c>
      <c r="AB69" s="28" t="s">
        <v>403</v>
      </c>
      <c r="AC69" s="65">
        <v>97308926</v>
      </c>
      <c r="AD69" s="65">
        <v>105354932</v>
      </c>
      <c r="AE69" s="65">
        <v>114557027</v>
      </c>
      <c r="AF69" s="65">
        <v>127309127</v>
      </c>
      <c r="AG69" s="65">
        <v>138992834</v>
      </c>
      <c r="AH69" s="65">
        <v>150615705</v>
      </c>
      <c r="AI69" s="65">
        <v>159243726</v>
      </c>
      <c r="AJ69" s="65">
        <v>159657269</v>
      </c>
      <c r="AK69" s="65">
        <v>156780202</v>
      </c>
      <c r="AL69" s="65">
        <v>183010399</v>
      </c>
    </row>
    <row r="70" spans="2:38" x14ac:dyDescent="0.25">
      <c r="L70" s="159"/>
      <c r="M70" s="154" t="s">
        <v>411</v>
      </c>
      <c r="N70" s="28" t="s">
        <v>407</v>
      </c>
      <c r="O70" s="35">
        <f t="shared" si="12"/>
        <v>26108.248065843796</v>
      </c>
      <c r="P70" s="35">
        <f t="shared" si="12"/>
        <v>25143.621327753452</v>
      </c>
      <c r="Q70" s="35">
        <f t="shared" si="12"/>
        <v>25990.205224169647</v>
      </c>
      <c r="R70" s="35">
        <f t="shared" si="12"/>
        <v>26816.832057039835</v>
      </c>
      <c r="S70" s="35">
        <f t="shared" si="12"/>
        <v>27609.852585638135</v>
      </c>
      <c r="T70" s="35">
        <f t="shared" si="12"/>
        <v>34622.884111856307</v>
      </c>
      <c r="U70" s="35">
        <f t="shared" si="12"/>
        <v>47619.645634467764</v>
      </c>
      <c r="V70" s="35">
        <f t="shared" si="12"/>
        <v>50320.1082023372</v>
      </c>
      <c r="W70" s="35">
        <f t="shared" si="12"/>
        <v>38602.466573160593</v>
      </c>
      <c r="X70" s="35">
        <f t="shared" si="12"/>
        <v>39036.147924986319</v>
      </c>
      <c r="Z70" s="159"/>
      <c r="AA70" s="154" t="s">
        <v>499</v>
      </c>
      <c r="AB70" s="28" t="s">
        <v>404</v>
      </c>
      <c r="AC70" s="65">
        <v>43374231</v>
      </c>
      <c r="AD70" s="65">
        <v>46720526</v>
      </c>
      <c r="AE70" s="65">
        <v>45557751</v>
      </c>
      <c r="AF70" s="65">
        <v>51725200</v>
      </c>
      <c r="AG70" s="65">
        <v>56604883</v>
      </c>
      <c r="AH70" s="65">
        <v>61901465</v>
      </c>
      <c r="AI70" s="65">
        <v>66302154</v>
      </c>
      <c r="AJ70" s="65">
        <v>71061895</v>
      </c>
      <c r="AK70" s="65">
        <v>79997090</v>
      </c>
      <c r="AL70" s="65">
        <v>91333172</v>
      </c>
    </row>
    <row r="71" spans="2:38" x14ac:dyDescent="0.25">
      <c r="L71" s="159"/>
      <c r="M71" s="154" t="s">
        <v>411</v>
      </c>
      <c r="N71" s="28" t="s">
        <v>408</v>
      </c>
      <c r="O71" s="35">
        <f t="shared" si="12"/>
        <v>27590.68580507275</v>
      </c>
      <c r="P71" s="35">
        <f t="shared" si="12"/>
        <v>27639.676663454818</v>
      </c>
      <c r="Q71" s="35">
        <f t="shared" si="12"/>
        <v>28604.575652448562</v>
      </c>
      <c r="R71" s="35">
        <f t="shared" si="12"/>
        <v>28701.81229920288</v>
      </c>
      <c r="S71" s="35">
        <f t="shared" si="12"/>
        <v>28641.798724988937</v>
      </c>
      <c r="T71" s="35">
        <f t="shared" si="12"/>
        <v>30569.057091981587</v>
      </c>
      <c r="U71" s="35">
        <f t="shared" si="12"/>
        <v>32739.161727710169</v>
      </c>
      <c r="V71" s="35">
        <f t="shared" si="12"/>
        <v>34399.364142761842</v>
      </c>
      <c r="W71" s="35">
        <f t="shared" si="12"/>
        <v>37758.744570844217</v>
      </c>
      <c r="X71" s="35">
        <f t="shared" si="12"/>
        <v>36948.181484361863</v>
      </c>
      <c r="Z71" s="159"/>
      <c r="AA71" s="154" t="s">
        <v>535</v>
      </c>
      <c r="AB71" s="28" t="s">
        <v>563</v>
      </c>
      <c r="AC71" s="65">
        <v>14507.416222388014</v>
      </c>
      <c r="AD71" s="65">
        <v>14712.541639164006</v>
      </c>
      <c r="AE71" s="65">
        <v>15036.291723234008</v>
      </c>
      <c r="AF71" s="65">
        <v>15510.000061430004</v>
      </c>
      <c r="AG71" s="65">
        <v>16019.458343768008</v>
      </c>
      <c r="AH71" s="65">
        <v>15801.125045252014</v>
      </c>
      <c r="AI71" s="65">
        <v>15518.583366070017</v>
      </c>
      <c r="AJ71" s="65">
        <v>15029.416999210007</v>
      </c>
      <c r="AK71" s="65">
        <v>14359.833411907999</v>
      </c>
      <c r="AL71" s="65">
        <v>15283.875267654001</v>
      </c>
    </row>
    <row r="72" spans="2:38" x14ac:dyDescent="0.25">
      <c r="L72" s="159"/>
      <c r="M72" s="154" t="s">
        <v>411</v>
      </c>
      <c r="N72" s="28" t="s">
        <v>409</v>
      </c>
      <c r="O72" s="35">
        <f t="shared" si="12"/>
        <v>33556.058081948773</v>
      </c>
      <c r="P72" s="35">
        <f t="shared" si="12"/>
        <v>35995.789394834872</v>
      </c>
      <c r="Q72" s="35">
        <f t="shared" si="12"/>
        <v>35521.618750220936</v>
      </c>
      <c r="R72" s="35">
        <f t="shared" si="12"/>
        <v>37138.860171903129</v>
      </c>
      <c r="S72" s="35">
        <f t="shared" si="12"/>
        <v>35878.12462424305</v>
      </c>
      <c r="T72" s="35">
        <f t="shared" si="12"/>
        <v>37544.461811289817</v>
      </c>
      <c r="U72" s="35">
        <f t="shared" si="12"/>
        <v>38641.608385387524</v>
      </c>
      <c r="V72" s="35">
        <f t="shared" si="12"/>
        <v>39031.984252479488</v>
      </c>
      <c r="W72" s="35">
        <f t="shared" si="12"/>
        <v>41200.186718857112</v>
      </c>
      <c r="X72" s="35">
        <f t="shared" si="12"/>
        <v>44871.661937457538</v>
      </c>
      <c r="Z72" s="159"/>
      <c r="AA72" s="154" t="s">
        <v>535</v>
      </c>
      <c r="AB72" s="28" t="s">
        <v>402</v>
      </c>
      <c r="AC72" s="65">
        <v>5391.5833281879995</v>
      </c>
      <c r="AD72" s="65">
        <v>5418.1666683640024</v>
      </c>
      <c r="AE72" s="65">
        <v>5352.166664333994</v>
      </c>
      <c r="AF72" s="65">
        <v>5282.0416557299986</v>
      </c>
      <c r="AG72" s="65">
        <v>5453.2916658279964</v>
      </c>
      <c r="AH72" s="65">
        <v>5229.9166763519997</v>
      </c>
      <c r="AI72" s="65">
        <v>4832.5000099000008</v>
      </c>
      <c r="AJ72" s="65">
        <v>4852.3333459099977</v>
      </c>
      <c r="AK72" s="65">
        <v>4537.8333187080007</v>
      </c>
      <c r="AL72" s="65">
        <v>4836.9166794540006</v>
      </c>
    </row>
    <row r="73" spans="2:38" x14ac:dyDescent="0.25">
      <c r="L73" s="159"/>
      <c r="M73" s="172" t="s">
        <v>540</v>
      </c>
      <c r="N73" s="172"/>
      <c r="O73" s="23">
        <f t="shared" ref="O73:X73" si="13">AC63/AC67</f>
        <v>2.0027443757147911</v>
      </c>
      <c r="P73" s="23">
        <f t="shared" si="13"/>
        <v>1.9384054021737134</v>
      </c>
      <c r="Q73" s="23">
        <f t="shared" si="13"/>
        <v>1.9348902744650558</v>
      </c>
      <c r="R73" s="23">
        <f t="shared" si="13"/>
        <v>1.8582159323214003</v>
      </c>
      <c r="S73" s="23">
        <f t="shared" si="13"/>
        <v>1.7637065970564827</v>
      </c>
      <c r="T73" s="23">
        <f t="shared" si="13"/>
        <v>1.8196913560367789</v>
      </c>
      <c r="U73" s="23">
        <f t="shared" si="13"/>
        <v>2.0040766449145404</v>
      </c>
      <c r="V73" s="23">
        <f t="shared" si="13"/>
        <v>1.949772198111462</v>
      </c>
      <c r="W73" s="23">
        <f t="shared" si="13"/>
        <v>1.75639224412243</v>
      </c>
      <c r="X73" s="23">
        <f t="shared" si="13"/>
        <v>1.6033165033841239</v>
      </c>
      <c r="Z73" s="159"/>
      <c r="AA73" s="154" t="s">
        <v>535</v>
      </c>
      <c r="AB73" s="28" t="s">
        <v>403</v>
      </c>
      <c r="AC73" s="65">
        <v>6424.3749232000155</v>
      </c>
      <c r="AD73" s="65">
        <v>6576.3333708000027</v>
      </c>
      <c r="AE73" s="65">
        <v>6841.4583519000134</v>
      </c>
      <c r="AF73" s="65">
        <v>7134.9583387000066</v>
      </c>
      <c r="AG73" s="65">
        <v>7312.9583449400106</v>
      </c>
      <c r="AH73" s="65">
        <v>7392.583366900014</v>
      </c>
      <c r="AI73" s="65">
        <v>7515.5000621700165</v>
      </c>
      <c r="AJ73" s="65">
        <v>6990.08339230001</v>
      </c>
      <c r="AK73" s="65">
        <v>6434.6250321999987</v>
      </c>
      <c r="AL73" s="65">
        <v>6944.4582301999999</v>
      </c>
    </row>
    <row r="74" spans="2:38" x14ac:dyDescent="0.25">
      <c r="Z74" s="159"/>
      <c r="AA74" s="154" t="s">
        <v>535</v>
      </c>
      <c r="AB74" s="28" t="s">
        <v>404</v>
      </c>
      <c r="AC74" s="65">
        <v>2691.4579709999998</v>
      </c>
      <c r="AD74" s="65">
        <v>2718.0416</v>
      </c>
      <c r="AE74" s="65">
        <v>2842.6667069999999</v>
      </c>
      <c r="AF74" s="65">
        <v>3093.0000669999999</v>
      </c>
      <c r="AG74" s="65">
        <v>3253.2083330000005</v>
      </c>
      <c r="AH74" s="65">
        <v>3178.6250019999998</v>
      </c>
      <c r="AI74" s="65">
        <v>3170.583294</v>
      </c>
      <c r="AJ74" s="65">
        <v>3187.0002609999997</v>
      </c>
      <c r="AK74" s="65">
        <v>3387.3750609999997</v>
      </c>
      <c r="AL74" s="65">
        <v>3502.5003579999998</v>
      </c>
    </row>
    <row r="77" spans="2:38" x14ac:dyDescent="0.25">
      <c r="B77" s="164" t="s">
        <v>437</v>
      </c>
      <c r="C77" s="164"/>
      <c r="D77" s="164"/>
      <c r="E77" s="164"/>
      <c r="F77" s="164"/>
      <c r="G77" s="164"/>
      <c r="H77" s="164"/>
      <c r="I77" s="164"/>
      <c r="J77" s="164"/>
    </row>
    <row r="80" spans="2:38" x14ac:dyDescent="0.25">
      <c r="AC80" s="84">
        <v>2014</v>
      </c>
      <c r="AD80" s="84">
        <v>2015</v>
      </c>
      <c r="AE80" s="84">
        <v>2016</v>
      </c>
      <c r="AF80" s="84">
        <v>2017</v>
      </c>
      <c r="AG80" s="84">
        <v>2018</v>
      </c>
      <c r="AH80" s="84">
        <v>2019</v>
      </c>
      <c r="AI80" s="84">
        <v>2020</v>
      </c>
      <c r="AJ80" s="84">
        <v>2021</v>
      </c>
      <c r="AK80" s="84">
        <v>2022</v>
      </c>
      <c r="AL80" s="84">
        <v>2023</v>
      </c>
    </row>
    <row r="81" spans="2:38" x14ac:dyDescent="0.25">
      <c r="Z81" s="159" t="s">
        <v>133</v>
      </c>
      <c r="AA81" s="154" t="s">
        <v>541</v>
      </c>
      <c r="AB81" s="28" t="s">
        <v>563</v>
      </c>
      <c r="AC81" s="65">
        <v>1791141846</v>
      </c>
      <c r="AD81" s="65">
        <v>1903205970</v>
      </c>
      <c r="AE81" s="65">
        <v>1924465746</v>
      </c>
      <c r="AF81" s="65">
        <v>1996961355</v>
      </c>
      <c r="AG81" s="65">
        <v>2002320020</v>
      </c>
      <c r="AH81" s="65">
        <v>2649101425</v>
      </c>
      <c r="AI81" s="65">
        <v>2678619211</v>
      </c>
      <c r="AJ81" s="65">
        <v>2732543227</v>
      </c>
      <c r="AK81" s="65">
        <v>2872417715</v>
      </c>
      <c r="AL81" s="65">
        <v>3065867516</v>
      </c>
    </row>
    <row r="82" spans="2:38" x14ac:dyDescent="0.25">
      <c r="O82" s="84">
        <v>2014</v>
      </c>
      <c r="P82" s="84">
        <v>2015</v>
      </c>
      <c r="Q82" s="84">
        <v>2016</v>
      </c>
      <c r="R82" s="84">
        <v>2017</v>
      </c>
      <c r="S82" s="84">
        <v>2018</v>
      </c>
      <c r="T82" s="84">
        <v>2019</v>
      </c>
      <c r="U82" s="84">
        <v>2020</v>
      </c>
      <c r="V82" s="84">
        <v>2021</v>
      </c>
      <c r="W82" s="84">
        <v>2022</v>
      </c>
      <c r="X82" s="84">
        <v>2023</v>
      </c>
      <c r="Z82" s="159"/>
      <c r="AA82" s="154" t="s">
        <v>541</v>
      </c>
      <c r="AB82" s="28" t="s">
        <v>402</v>
      </c>
      <c r="AC82" s="65">
        <v>274328121</v>
      </c>
      <c r="AD82" s="65">
        <v>276444133</v>
      </c>
      <c r="AE82" s="65">
        <v>264315479</v>
      </c>
      <c r="AF82" s="65">
        <v>271207078</v>
      </c>
      <c r="AG82" s="65">
        <v>278090174</v>
      </c>
      <c r="AH82" s="65">
        <v>296238123</v>
      </c>
      <c r="AI82" s="65">
        <v>283940034</v>
      </c>
      <c r="AJ82" s="65">
        <v>319704873</v>
      </c>
      <c r="AK82" s="65">
        <v>321751186</v>
      </c>
      <c r="AL82" s="65">
        <v>329908840</v>
      </c>
    </row>
    <row r="83" spans="2:38" x14ac:dyDescent="0.25">
      <c r="L83" s="159" t="s">
        <v>133</v>
      </c>
      <c r="M83" s="154" t="s">
        <v>410</v>
      </c>
      <c r="N83" s="28" t="s">
        <v>401</v>
      </c>
      <c r="O83" s="35">
        <f t="shared" ref="O83:X86" si="14">AC85/AC89</f>
        <v>9946.1371373647289</v>
      </c>
      <c r="P83" s="35">
        <f t="shared" si="14"/>
        <v>10371.118764662404</v>
      </c>
      <c r="Q83" s="35">
        <f t="shared" si="14"/>
        <v>11065.330263424346</v>
      </c>
      <c r="R83" s="35">
        <f t="shared" si="14"/>
        <v>12092.862757488623</v>
      </c>
      <c r="S83" s="35">
        <f t="shared" si="14"/>
        <v>13119.710313626469</v>
      </c>
      <c r="T83" s="35">
        <f t="shared" si="14"/>
        <v>14589.330790897142</v>
      </c>
      <c r="U83" s="35">
        <f t="shared" si="14"/>
        <v>15718.892226435191</v>
      </c>
      <c r="V83" s="35">
        <f t="shared" si="14"/>
        <v>16583.171563982374</v>
      </c>
      <c r="W83" s="35">
        <f t="shared" si="14"/>
        <v>17857.491504230664</v>
      </c>
      <c r="X83" s="35">
        <f t="shared" si="14"/>
        <v>20045.42757928108</v>
      </c>
      <c r="Z83" s="159"/>
      <c r="AA83" s="154" t="s">
        <v>541</v>
      </c>
      <c r="AB83" s="28" t="s">
        <v>403</v>
      </c>
      <c r="AC83" s="65">
        <v>525641725</v>
      </c>
      <c r="AD83" s="65">
        <v>577402797</v>
      </c>
      <c r="AE83" s="65">
        <v>619958299</v>
      </c>
      <c r="AF83" s="65">
        <v>646327269</v>
      </c>
      <c r="AG83" s="65">
        <v>676422838</v>
      </c>
      <c r="AH83" s="65">
        <v>1114471334</v>
      </c>
      <c r="AI83" s="65">
        <v>1124249161</v>
      </c>
      <c r="AJ83" s="65">
        <v>1198982354</v>
      </c>
      <c r="AK83" s="65">
        <v>1315571489</v>
      </c>
      <c r="AL83" s="65">
        <v>1362234708</v>
      </c>
    </row>
    <row r="84" spans="2:38" x14ac:dyDescent="0.25">
      <c r="L84" s="159"/>
      <c r="M84" s="154" t="s">
        <v>410</v>
      </c>
      <c r="N84" s="28" t="s">
        <v>407</v>
      </c>
      <c r="O84" s="35">
        <f t="shared" si="14"/>
        <v>9400.0388851151329</v>
      </c>
      <c r="P84" s="35">
        <f t="shared" si="14"/>
        <v>9785.6524467387917</v>
      </c>
      <c r="Q84" s="35">
        <f t="shared" si="14"/>
        <v>10125.773305697297</v>
      </c>
      <c r="R84" s="35">
        <f t="shared" si="14"/>
        <v>10801.709463324521</v>
      </c>
      <c r="S84" s="35">
        <f t="shared" si="14"/>
        <v>11900.554986401878</v>
      </c>
      <c r="T84" s="35">
        <f t="shared" si="14"/>
        <v>13254.606516694619</v>
      </c>
      <c r="U84" s="35">
        <f t="shared" si="14"/>
        <v>13987.280963294788</v>
      </c>
      <c r="V84" s="35">
        <f t="shared" si="14"/>
        <v>14715.82033314344</v>
      </c>
      <c r="W84" s="35">
        <f t="shared" si="14"/>
        <v>15746.898356411535</v>
      </c>
      <c r="X84" s="35">
        <f t="shared" si="14"/>
        <v>17416.53553187854</v>
      </c>
      <c r="Z84" s="159"/>
      <c r="AA84" s="154" t="s">
        <v>541</v>
      </c>
      <c r="AB84" s="28" t="s">
        <v>404</v>
      </c>
      <c r="AC84" s="65">
        <v>991172000</v>
      </c>
      <c r="AD84" s="65">
        <v>1049359040</v>
      </c>
      <c r="AE84" s="65">
        <v>1040191968</v>
      </c>
      <c r="AF84" s="65">
        <v>1079427008</v>
      </c>
      <c r="AG84" s="65">
        <v>1047807008</v>
      </c>
      <c r="AH84" s="65">
        <v>1238391968</v>
      </c>
      <c r="AI84" s="65">
        <v>1270430016</v>
      </c>
      <c r="AJ84" s="65">
        <v>1213856000</v>
      </c>
      <c r="AK84" s="65">
        <v>1235095040</v>
      </c>
      <c r="AL84" s="65">
        <v>1373723968</v>
      </c>
    </row>
    <row r="85" spans="2:38" x14ac:dyDescent="0.25">
      <c r="L85" s="159"/>
      <c r="M85" s="154" t="s">
        <v>410</v>
      </c>
      <c r="N85" s="28" t="s">
        <v>408</v>
      </c>
      <c r="O85" s="35">
        <f t="shared" si="14"/>
        <v>10585.906867111342</v>
      </c>
      <c r="P85" s="35">
        <f t="shared" si="14"/>
        <v>11081.285335418803</v>
      </c>
      <c r="Q85" s="35">
        <f t="shared" si="14"/>
        <v>11773.83207909908</v>
      </c>
      <c r="R85" s="35">
        <f t="shared" si="14"/>
        <v>13026.750322961254</v>
      </c>
      <c r="S85" s="35">
        <f t="shared" si="14"/>
        <v>14232.03833523178</v>
      </c>
      <c r="T85" s="35">
        <f t="shared" si="14"/>
        <v>15636.666392776649</v>
      </c>
      <c r="U85" s="35">
        <f t="shared" si="14"/>
        <v>16771.318223485847</v>
      </c>
      <c r="V85" s="35">
        <f t="shared" si="14"/>
        <v>17669.262509376134</v>
      </c>
      <c r="W85" s="35">
        <f t="shared" si="14"/>
        <v>19054.278631989062</v>
      </c>
      <c r="X85" s="35">
        <f t="shared" si="14"/>
        <v>21089.382604789087</v>
      </c>
      <c r="Z85" s="159"/>
      <c r="AA85" s="154" t="s">
        <v>499</v>
      </c>
      <c r="AB85" s="28" t="s">
        <v>563</v>
      </c>
      <c r="AC85" s="65">
        <v>552444148</v>
      </c>
      <c r="AD85" s="65">
        <v>595458238.44995117</v>
      </c>
      <c r="AE85" s="65">
        <v>641560974</v>
      </c>
      <c r="AF85" s="65">
        <v>699368036</v>
      </c>
      <c r="AG85" s="65">
        <v>756793014</v>
      </c>
      <c r="AH85" s="65">
        <v>824591407</v>
      </c>
      <c r="AI85" s="65">
        <v>865752699</v>
      </c>
      <c r="AJ85" s="65">
        <v>927656412</v>
      </c>
      <c r="AK85" s="65">
        <v>1000296331</v>
      </c>
      <c r="AL85" s="65">
        <v>1111777889</v>
      </c>
    </row>
    <row r="86" spans="2:38" x14ac:dyDescent="0.25">
      <c r="L86" s="159"/>
      <c r="M86" s="154" t="s">
        <v>410</v>
      </c>
      <c r="N86" s="28" t="s">
        <v>409</v>
      </c>
      <c r="O86" s="35">
        <f t="shared" si="14"/>
        <v>9986.307067293199</v>
      </c>
      <c r="P86" s="35">
        <f t="shared" si="14"/>
        <v>10374.027381108323</v>
      </c>
      <c r="Q86" s="35">
        <f t="shared" si="14"/>
        <v>11475.483128308331</v>
      </c>
      <c r="R86" s="35">
        <f t="shared" si="14"/>
        <v>12637.943281370535</v>
      </c>
      <c r="S86" s="35">
        <f t="shared" si="14"/>
        <v>13379.986593236477</v>
      </c>
      <c r="T86" s="35">
        <f t="shared" si="14"/>
        <v>15107.636724057998</v>
      </c>
      <c r="U86" s="35">
        <f t="shared" si="14"/>
        <v>16554.823288516905</v>
      </c>
      <c r="V86" s="35">
        <f t="shared" si="14"/>
        <v>17577.387956235856</v>
      </c>
      <c r="W86" s="35">
        <f t="shared" si="14"/>
        <v>18946.804755612498</v>
      </c>
      <c r="X86" s="35">
        <f t="shared" si="14"/>
        <v>22019.846053973848</v>
      </c>
      <c r="Z86" s="159"/>
      <c r="AA86" s="154" t="s">
        <v>499</v>
      </c>
      <c r="AB86" s="28" t="s">
        <v>402</v>
      </c>
      <c r="AC86" s="65">
        <v>201912444</v>
      </c>
      <c r="AD86" s="65">
        <v>216158948.44995117</v>
      </c>
      <c r="AE86" s="65">
        <v>221921088</v>
      </c>
      <c r="AF86" s="65">
        <v>231305104</v>
      </c>
      <c r="AG86" s="65">
        <v>256204568</v>
      </c>
      <c r="AH86" s="65">
        <v>283350348</v>
      </c>
      <c r="AI86" s="65">
        <v>274714862</v>
      </c>
      <c r="AJ86" s="65">
        <v>295650639</v>
      </c>
      <c r="AK86" s="65">
        <v>311237448</v>
      </c>
      <c r="AL86" s="65">
        <v>339982386</v>
      </c>
    </row>
    <row r="87" spans="2:38" x14ac:dyDescent="0.25">
      <c r="L87" s="159"/>
      <c r="M87" s="154" t="s">
        <v>411</v>
      </c>
      <c r="N87" s="28" t="s">
        <v>401</v>
      </c>
      <c r="O87" s="35">
        <f t="shared" ref="O87:X90" si="15">AC81/AC89</f>
        <v>32247.499583955436</v>
      </c>
      <c r="P87" s="35">
        <f t="shared" si="15"/>
        <v>33148.210695456757</v>
      </c>
      <c r="Q87" s="35">
        <f t="shared" si="15"/>
        <v>33192.245044720119</v>
      </c>
      <c r="R87" s="35">
        <f t="shared" si="15"/>
        <v>34529.715907724894</v>
      </c>
      <c r="S87" s="35">
        <f t="shared" si="15"/>
        <v>34712.078641855376</v>
      </c>
      <c r="T87" s="35">
        <f t="shared" si="15"/>
        <v>46870.021515955472</v>
      </c>
      <c r="U87" s="35">
        <f t="shared" si="15"/>
        <v>48633.895963595336</v>
      </c>
      <c r="V87" s="35">
        <f t="shared" si="15"/>
        <v>48848.078397520992</v>
      </c>
      <c r="W87" s="35">
        <f t="shared" si="15"/>
        <v>51278.979390972258</v>
      </c>
      <c r="X87" s="35">
        <f t="shared" si="15"/>
        <v>55277.790526061079</v>
      </c>
      <c r="Z87" s="159"/>
      <c r="AA87" s="154" t="s">
        <v>499</v>
      </c>
      <c r="AB87" s="28" t="s">
        <v>403</v>
      </c>
      <c r="AC87" s="65">
        <v>182937704</v>
      </c>
      <c r="AD87" s="65">
        <v>201017290</v>
      </c>
      <c r="AE87" s="65">
        <v>228904886</v>
      </c>
      <c r="AF87" s="65">
        <v>261231932</v>
      </c>
      <c r="AG87" s="65">
        <v>281227446</v>
      </c>
      <c r="AH87" s="65">
        <v>304984059</v>
      </c>
      <c r="AI87" s="65">
        <v>339821837</v>
      </c>
      <c r="AJ87" s="65">
        <v>360542773</v>
      </c>
      <c r="AK87" s="65">
        <v>394957883</v>
      </c>
      <c r="AL87" s="65">
        <v>445315503</v>
      </c>
    </row>
    <row r="88" spans="2:38" x14ac:dyDescent="0.25">
      <c r="L88" s="159"/>
      <c r="M88" s="154" t="s">
        <v>411</v>
      </c>
      <c r="N88" s="28" t="s">
        <v>407</v>
      </c>
      <c r="O88" s="35">
        <f t="shared" si="15"/>
        <v>12771.352540711008</v>
      </c>
      <c r="P88" s="35">
        <f t="shared" si="15"/>
        <v>12514.800917919829</v>
      </c>
      <c r="Q88" s="35">
        <f t="shared" si="15"/>
        <v>12060.136536194319</v>
      </c>
      <c r="R88" s="35">
        <f t="shared" si="15"/>
        <v>12665.09043809596</v>
      </c>
      <c r="S88" s="35">
        <f t="shared" si="15"/>
        <v>12917.128811165716</v>
      </c>
      <c r="T88" s="35">
        <f t="shared" si="15"/>
        <v>13857.472854097859</v>
      </c>
      <c r="U88" s="35">
        <f t="shared" si="15"/>
        <v>14456.986430845065</v>
      </c>
      <c r="V88" s="35">
        <f t="shared" si="15"/>
        <v>15913.104353880464</v>
      </c>
      <c r="W88" s="35">
        <f t="shared" si="15"/>
        <v>16278.835514667446</v>
      </c>
      <c r="X88" s="35">
        <f t="shared" si="15"/>
        <v>16900.490351111403</v>
      </c>
      <c r="Z88" s="159"/>
      <c r="AA88" s="154" t="s">
        <v>499</v>
      </c>
      <c r="AB88" s="28" t="s">
        <v>404</v>
      </c>
      <c r="AC88" s="65">
        <v>167594000</v>
      </c>
      <c r="AD88" s="65">
        <v>178282000</v>
      </c>
      <c r="AE88" s="65">
        <v>190735000</v>
      </c>
      <c r="AF88" s="65">
        <v>206831000</v>
      </c>
      <c r="AG88" s="65">
        <v>219361000</v>
      </c>
      <c r="AH88" s="65">
        <v>236257000</v>
      </c>
      <c r="AI88" s="65">
        <v>251216000</v>
      </c>
      <c r="AJ88" s="65">
        <v>271463000</v>
      </c>
      <c r="AK88" s="65">
        <v>294101000</v>
      </c>
      <c r="AL88" s="65">
        <v>326480000</v>
      </c>
    </row>
    <row r="89" spans="2:38" x14ac:dyDescent="0.25">
      <c r="L89" s="159"/>
      <c r="M89" s="154" t="s">
        <v>411</v>
      </c>
      <c r="N89" s="28" t="s">
        <v>408</v>
      </c>
      <c r="O89" s="35">
        <f t="shared" si="15"/>
        <v>30416.880854248346</v>
      </c>
      <c r="P89" s="35">
        <f t="shared" si="15"/>
        <v>31829.924416083311</v>
      </c>
      <c r="Q89" s="35">
        <f t="shared" si="15"/>
        <v>31887.851046001259</v>
      </c>
      <c r="R89" s="35">
        <f t="shared" si="15"/>
        <v>32230.148495722242</v>
      </c>
      <c r="S89" s="35">
        <f t="shared" si="15"/>
        <v>34231.636698938251</v>
      </c>
      <c r="T89" s="35">
        <f t="shared" si="15"/>
        <v>57139.433815689234</v>
      </c>
      <c r="U89" s="35">
        <f t="shared" si="15"/>
        <v>55485.370240106065</v>
      </c>
      <c r="V89" s="35">
        <f t="shared" si="15"/>
        <v>58759.003212458636</v>
      </c>
      <c r="W89" s="35">
        <f t="shared" si="15"/>
        <v>63468.199498392423</v>
      </c>
      <c r="X89" s="35">
        <f t="shared" si="15"/>
        <v>64513.112076709222</v>
      </c>
      <c r="Z89" s="159"/>
      <c r="AA89" s="154" t="s">
        <v>535</v>
      </c>
      <c r="AB89" s="28" t="s">
        <v>563</v>
      </c>
      <c r="AC89" s="65">
        <v>55543.588467589987</v>
      </c>
      <c r="AD89" s="65">
        <v>57415.043831034011</v>
      </c>
      <c r="AE89" s="65">
        <v>57979.378719551976</v>
      </c>
      <c r="AF89" s="65">
        <v>57833.124382967922</v>
      </c>
      <c r="AG89" s="65">
        <v>57683.668000959995</v>
      </c>
      <c r="AH89" s="65">
        <v>56520.166607949905</v>
      </c>
      <c r="AI89" s="65">
        <v>55077.208147277925</v>
      </c>
      <c r="AJ89" s="65">
        <v>55939.625808057885</v>
      </c>
      <c r="AK89" s="65">
        <v>56015.500876089856</v>
      </c>
      <c r="AL89" s="65">
        <v>55462.917146707892</v>
      </c>
    </row>
    <row r="90" spans="2:38" x14ac:dyDescent="0.25">
      <c r="L90" s="159"/>
      <c r="M90" s="154" t="s">
        <v>411</v>
      </c>
      <c r="N90" s="28" t="s">
        <v>409</v>
      </c>
      <c r="O90" s="35">
        <f t="shared" si="15"/>
        <v>59060.27631360988</v>
      </c>
      <c r="P90" s="35">
        <f t="shared" si="15"/>
        <v>61061.012404917732</v>
      </c>
      <c r="Q90" s="35">
        <f t="shared" si="15"/>
        <v>62582.669038120112</v>
      </c>
      <c r="R90" s="35">
        <f t="shared" si="15"/>
        <v>65955.960680379139</v>
      </c>
      <c r="S90" s="35">
        <f t="shared" si="15"/>
        <v>63911.286506440192</v>
      </c>
      <c r="T90" s="35">
        <f t="shared" si="15"/>
        <v>79189.932888910203</v>
      </c>
      <c r="U90" s="35">
        <f t="shared" si="15"/>
        <v>83719.764725605462</v>
      </c>
      <c r="V90" s="35">
        <f t="shared" si="15"/>
        <v>78597.885660309621</v>
      </c>
      <c r="W90" s="35">
        <f t="shared" si="15"/>
        <v>79568.25912698498</v>
      </c>
      <c r="X90" s="35">
        <f t="shared" si="15"/>
        <v>92652.506420038277</v>
      </c>
      <c r="Z90" s="159"/>
      <c r="AA90" s="154" t="s">
        <v>535</v>
      </c>
      <c r="AB90" s="28" t="s">
        <v>402</v>
      </c>
      <c r="AC90" s="65">
        <v>21479.958377589941</v>
      </c>
      <c r="AD90" s="65">
        <v>22089.375197663925</v>
      </c>
      <c r="AE90" s="65">
        <v>21916.458259551931</v>
      </c>
      <c r="AF90" s="65">
        <v>21413.749812967988</v>
      </c>
      <c r="AG90" s="65">
        <v>21528.791580959976</v>
      </c>
      <c r="AH90" s="65">
        <v>21377.499787950008</v>
      </c>
      <c r="AI90" s="65">
        <v>19640.333437277954</v>
      </c>
      <c r="AJ90" s="65">
        <v>20090.666528057984</v>
      </c>
      <c r="AK90" s="65">
        <v>19765.000126089973</v>
      </c>
      <c r="AL90" s="65">
        <v>19520.666746708015</v>
      </c>
    </row>
    <row r="91" spans="2:38" x14ac:dyDescent="0.25">
      <c r="L91" s="159"/>
      <c r="M91" s="172" t="s">
        <v>540</v>
      </c>
      <c r="N91" s="172"/>
      <c r="O91" s="23">
        <f t="shared" ref="O91:X91" si="16">AC81/AC85</f>
        <v>3.2422134481547626</v>
      </c>
      <c r="P91" s="23">
        <f t="shared" si="16"/>
        <v>3.196203943628813</v>
      </c>
      <c r="Q91" s="23">
        <f t="shared" si="16"/>
        <v>2.999661488137837</v>
      </c>
      <c r="R91" s="23">
        <f t="shared" si="16"/>
        <v>2.8553797889041643</v>
      </c>
      <c r="S91" s="23">
        <f t="shared" si="16"/>
        <v>2.6457961198886015</v>
      </c>
      <c r="T91" s="23">
        <f t="shared" si="16"/>
        <v>3.2126231276625465</v>
      </c>
      <c r="U91" s="23">
        <f t="shared" si="16"/>
        <v>3.0939773148775362</v>
      </c>
      <c r="V91" s="23">
        <f t="shared" si="16"/>
        <v>2.9456415022332645</v>
      </c>
      <c r="W91" s="23">
        <f t="shared" si="16"/>
        <v>2.8715667807442951</v>
      </c>
      <c r="X91" s="23">
        <f t="shared" si="16"/>
        <v>2.7576259128139577</v>
      </c>
      <c r="Z91" s="159"/>
      <c r="AA91" s="154" t="s">
        <v>535</v>
      </c>
      <c r="AB91" s="28" t="s">
        <v>403</v>
      </c>
      <c r="AC91" s="65">
        <v>17281.250090000049</v>
      </c>
      <c r="AD91" s="65">
        <v>18140.250333370088</v>
      </c>
      <c r="AE91" s="65">
        <v>19441.833760000045</v>
      </c>
      <c r="AF91" s="65">
        <v>20053.499569999934</v>
      </c>
      <c r="AG91" s="65">
        <v>19760.16642000002</v>
      </c>
      <c r="AH91" s="65">
        <v>19504.416819999897</v>
      </c>
      <c r="AI91" s="65">
        <v>20262.08270999997</v>
      </c>
      <c r="AJ91" s="65">
        <v>20405.083279999897</v>
      </c>
      <c r="AK91" s="65">
        <v>20728.041749999888</v>
      </c>
      <c r="AL91" s="65">
        <v>21115.625399999877</v>
      </c>
    </row>
    <row r="92" spans="2:38" x14ac:dyDescent="0.25">
      <c r="Z92" s="159"/>
      <c r="AA92" s="154" t="s">
        <v>535</v>
      </c>
      <c r="AB92" s="28" t="s">
        <v>404</v>
      </c>
      <c r="AC92" s="65">
        <v>16782.379999999997</v>
      </c>
      <c r="AD92" s="65">
        <v>17185.418299999998</v>
      </c>
      <c r="AE92" s="65">
        <v>16621.0867</v>
      </c>
      <c r="AF92" s="65">
        <v>16365.875</v>
      </c>
      <c r="AG92" s="65">
        <v>16394.71</v>
      </c>
      <c r="AH92" s="65">
        <v>15638.25</v>
      </c>
      <c r="AI92" s="65">
        <v>15174.791999999999</v>
      </c>
      <c r="AJ92" s="65">
        <v>15443.876</v>
      </c>
      <c r="AK92" s="65">
        <v>15522.458999999999</v>
      </c>
      <c r="AL92" s="65">
        <v>14826.625</v>
      </c>
    </row>
    <row r="95" spans="2:38" x14ac:dyDescent="0.25">
      <c r="B95" s="157" t="s">
        <v>279</v>
      </c>
      <c r="C95" s="157"/>
      <c r="D95" s="157"/>
      <c r="E95" s="157"/>
      <c r="F95" s="157"/>
      <c r="G95" s="157"/>
      <c r="H95" s="157"/>
      <c r="I95" s="157"/>
      <c r="J95" s="157"/>
    </row>
    <row r="96" spans="2:38" x14ac:dyDescent="0.25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x14ac:dyDescent="0.25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x14ac:dyDescent="0.25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x14ac:dyDescent="0.25">
      <c r="B99" s="157"/>
      <c r="C99" s="157"/>
      <c r="D99" s="157"/>
      <c r="E99" s="157"/>
      <c r="F99" s="157"/>
      <c r="G99" s="157"/>
      <c r="H99" s="157"/>
      <c r="I99" s="157"/>
      <c r="J99" s="157"/>
    </row>
    <row r="100" spans="2:10" x14ac:dyDescent="0.25">
      <c r="B100" s="163" t="s">
        <v>234</v>
      </c>
      <c r="C100" s="163"/>
      <c r="D100" s="163"/>
      <c r="E100" s="163"/>
      <c r="F100" s="163"/>
      <c r="G100" s="163"/>
      <c r="H100" s="163"/>
      <c r="I100" s="163"/>
      <c r="J100" s="163"/>
    </row>
  </sheetData>
  <mergeCells count="49">
    <mergeCell ref="AA89:AA92"/>
    <mergeCell ref="AA13:AA16"/>
    <mergeCell ref="AA9:AA12"/>
    <mergeCell ref="Z9:Z20"/>
    <mergeCell ref="Z27:Z38"/>
    <mergeCell ref="AA27:AA30"/>
    <mergeCell ref="AA31:AA34"/>
    <mergeCell ref="AA35:AA38"/>
    <mergeCell ref="L83:L91"/>
    <mergeCell ref="M83:M86"/>
    <mergeCell ref="M87:M90"/>
    <mergeCell ref="M91:N91"/>
    <mergeCell ref="AA17:AA20"/>
    <mergeCell ref="Z45:Z56"/>
    <mergeCell ref="AA45:AA48"/>
    <mergeCell ref="AA49:AA52"/>
    <mergeCell ref="AA53:AA56"/>
    <mergeCell ref="Z63:Z74"/>
    <mergeCell ref="AA63:AA66"/>
    <mergeCell ref="AA67:AA70"/>
    <mergeCell ref="AA71:AA74"/>
    <mergeCell ref="Z81:Z92"/>
    <mergeCell ref="AA81:AA84"/>
    <mergeCell ref="AA85:AA88"/>
    <mergeCell ref="L47:L55"/>
    <mergeCell ref="M47:M50"/>
    <mergeCell ref="M51:M54"/>
    <mergeCell ref="M55:N55"/>
    <mergeCell ref="L65:L73"/>
    <mergeCell ref="M65:M68"/>
    <mergeCell ref="M69:M72"/>
    <mergeCell ref="M73:N73"/>
    <mergeCell ref="M15:M18"/>
    <mergeCell ref="M11:M14"/>
    <mergeCell ref="M19:N19"/>
    <mergeCell ref="L11:L19"/>
    <mergeCell ref="L29:L37"/>
    <mergeCell ref="M29:M32"/>
    <mergeCell ref="M33:M36"/>
    <mergeCell ref="M37:N37"/>
    <mergeCell ref="C2:J3"/>
    <mergeCell ref="B2:B3"/>
    <mergeCell ref="B100:J100"/>
    <mergeCell ref="B95:J99"/>
    <mergeCell ref="B77:J77"/>
    <mergeCell ref="B59:J59"/>
    <mergeCell ref="B41:J41"/>
    <mergeCell ref="B23:J23"/>
    <mergeCell ref="B5:J5"/>
  </mergeCells>
  <hyperlinks>
    <hyperlink ref="A1" location="Obsah!A1" display="Obsah" xr:uid="{00000000-0004-0000-2A00-000000000000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55"/>
  <sheetViews>
    <sheetView zoomScale="70" zoomScaleNormal="70" workbookViewId="0"/>
  </sheetViews>
  <sheetFormatPr defaultRowHeight="13.5" x14ac:dyDescent="0.25"/>
  <cols>
    <col min="1" max="1" width="8.6640625" style="8"/>
    <col min="2" max="2" width="9.75" style="8" customWidth="1"/>
    <col min="3" max="3" width="9" style="8" customWidth="1"/>
    <col min="4" max="4" width="8.83203125" style="8" customWidth="1"/>
    <col min="5" max="5" width="9" style="8" customWidth="1"/>
    <col min="6" max="6" width="9.1640625" style="8" customWidth="1"/>
    <col min="7" max="16384" width="8.6640625" style="8"/>
  </cols>
  <sheetData>
    <row r="1" spans="1:17" x14ac:dyDescent="0.25">
      <c r="A1" s="10" t="s">
        <v>86</v>
      </c>
    </row>
    <row r="2" spans="1:17" ht="14" customHeight="1" x14ac:dyDescent="0.25">
      <c r="B2" s="156" t="s">
        <v>44</v>
      </c>
      <c r="C2" s="183" t="s">
        <v>574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</row>
    <row r="3" spans="1:17" ht="14" customHeight="1" x14ac:dyDescent="0.25">
      <c r="B3" s="156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</row>
    <row r="5" spans="1:17" x14ac:dyDescent="0.25">
      <c r="B5" s="187"/>
      <c r="C5" s="187"/>
      <c r="D5" s="187"/>
      <c r="E5" s="187"/>
      <c r="F5" s="187"/>
      <c r="G5" s="91">
        <v>2014</v>
      </c>
      <c r="H5" s="91">
        <v>2015</v>
      </c>
      <c r="I5" s="91">
        <v>2016</v>
      </c>
      <c r="J5" s="91">
        <v>2017</v>
      </c>
      <c r="K5" s="91">
        <v>2018</v>
      </c>
      <c r="L5" s="91">
        <v>2019</v>
      </c>
      <c r="M5" s="91">
        <v>2020</v>
      </c>
      <c r="N5" s="91">
        <v>2021</v>
      </c>
      <c r="O5" s="91">
        <v>2022</v>
      </c>
      <c r="P5" s="91">
        <v>2023</v>
      </c>
    </row>
    <row r="6" spans="1:17" x14ac:dyDescent="0.25">
      <c r="B6" s="188" t="s">
        <v>89</v>
      </c>
      <c r="C6" s="188"/>
      <c r="D6" s="188"/>
      <c r="E6" s="188"/>
      <c r="F6" s="188"/>
      <c r="G6" s="186">
        <v>387.31479405448334</v>
      </c>
      <c r="H6" s="186">
        <v>411.00253275028768</v>
      </c>
      <c r="I6" s="186">
        <v>462.42915518863629</v>
      </c>
      <c r="J6" s="186">
        <v>419.54883749775496</v>
      </c>
      <c r="K6" s="186">
        <v>455.61182222639468</v>
      </c>
      <c r="L6" s="186">
        <v>416.94098525003432</v>
      </c>
      <c r="M6" s="186">
        <v>437.61776170406665</v>
      </c>
      <c r="N6" s="186">
        <v>436.07470959370659</v>
      </c>
      <c r="O6" s="186">
        <v>433.3942274890797</v>
      </c>
      <c r="P6" s="186">
        <v>529.62220860872469</v>
      </c>
    </row>
    <row r="7" spans="1:17" x14ac:dyDescent="0.25">
      <c r="B7" s="188"/>
      <c r="C7" s="188"/>
      <c r="D7" s="188"/>
      <c r="E7" s="188"/>
      <c r="F7" s="188"/>
      <c r="G7" s="186"/>
      <c r="H7" s="186"/>
      <c r="I7" s="186"/>
      <c r="J7" s="186"/>
      <c r="K7" s="186"/>
      <c r="L7" s="186"/>
      <c r="M7" s="186"/>
      <c r="N7" s="186"/>
      <c r="O7" s="186"/>
      <c r="P7" s="186"/>
    </row>
    <row r="8" spans="1:17" x14ac:dyDescent="0.25">
      <c r="B8" s="92" t="s">
        <v>90</v>
      </c>
      <c r="C8" s="90"/>
      <c r="D8" s="90"/>
      <c r="E8" s="90"/>
      <c r="F8" s="90"/>
      <c r="G8" s="125">
        <v>39.302403810619396</v>
      </c>
      <c r="H8" s="125">
        <v>39.194530475026781</v>
      </c>
      <c r="I8" s="125">
        <v>40.269845797117881</v>
      </c>
      <c r="J8" s="125">
        <v>43.705998390244069</v>
      </c>
      <c r="K8" s="125">
        <v>38.11837364984693</v>
      </c>
      <c r="L8" s="125">
        <v>44.473886414338381</v>
      </c>
      <c r="M8" s="125">
        <v>41.429016291252672</v>
      </c>
      <c r="N8" s="125">
        <v>41.626631022361899</v>
      </c>
      <c r="O8" s="125">
        <v>44.230638205686709</v>
      </c>
      <c r="P8" s="125">
        <v>41.759061634906303</v>
      </c>
      <c r="Q8" s="102"/>
    </row>
    <row r="9" spans="1:17" x14ac:dyDescent="0.25">
      <c r="B9" s="92" t="s">
        <v>91</v>
      </c>
      <c r="C9" s="90"/>
      <c r="D9" s="90"/>
      <c r="E9" s="90"/>
      <c r="F9" s="90"/>
      <c r="G9" s="125">
        <v>1041.7151068803239</v>
      </c>
      <c r="H9" s="125">
        <v>1133.6161692177325</v>
      </c>
      <c r="I9" s="125">
        <v>867.30520784548048</v>
      </c>
      <c r="J9" s="125">
        <v>1337.1791910368447</v>
      </c>
      <c r="K9" s="126">
        <v>1658.553567668258</v>
      </c>
      <c r="L9" s="126">
        <v>1714.4016663326749</v>
      </c>
      <c r="M9" s="126">
        <v>1827.4188882186534</v>
      </c>
      <c r="N9" s="126">
        <v>1893.3927545292959</v>
      </c>
      <c r="O9" s="126">
        <v>2005.1562240371672</v>
      </c>
      <c r="P9" s="125">
        <v>1220.8934411491491</v>
      </c>
      <c r="Q9" s="102"/>
    </row>
    <row r="10" spans="1:17" x14ac:dyDescent="0.25">
      <c r="B10" s="92" t="s">
        <v>92</v>
      </c>
      <c r="C10" s="90"/>
      <c r="D10" s="90"/>
      <c r="E10" s="90"/>
      <c r="F10" s="90"/>
      <c r="G10" s="125">
        <v>272.11617840122784</v>
      </c>
      <c r="H10" s="125">
        <v>221.07124630087279</v>
      </c>
      <c r="I10" s="125">
        <v>251.11346236985668</v>
      </c>
      <c r="J10" s="125">
        <v>263.53221648492251</v>
      </c>
      <c r="K10" s="125">
        <v>262.77027906577985</v>
      </c>
      <c r="L10" s="125">
        <v>268.01482573589237</v>
      </c>
      <c r="M10" s="125">
        <v>289.0197548603374</v>
      </c>
      <c r="N10" s="125">
        <v>290.03101691299366</v>
      </c>
      <c r="O10" s="125">
        <v>290.18477782010018</v>
      </c>
      <c r="P10" s="125">
        <v>185.98134148085609</v>
      </c>
      <c r="Q10" s="102"/>
    </row>
    <row r="11" spans="1:17" x14ac:dyDescent="0.25">
      <c r="B11" s="92" t="s">
        <v>93</v>
      </c>
      <c r="C11" s="90"/>
      <c r="D11" s="90"/>
      <c r="E11" s="90"/>
      <c r="F11" s="90"/>
      <c r="G11" s="125">
        <v>1349.9533889336731</v>
      </c>
      <c r="H11" s="125">
        <v>1393.0435180788763</v>
      </c>
      <c r="I11" s="125">
        <v>1416.11887709342</v>
      </c>
      <c r="J11" s="125">
        <v>1383.116644349949</v>
      </c>
      <c r="K11" s="125">
        <v>1386.2940715474078</v>
      </c>
      <c r="L11" s="125">
        <v>1399.2285495787921</v>
      </c>
      <c r="M11" s="125">
        <v>1381.6488240665872</v>
      </c>
      <c r="N11" s="126">
        <v>1574.7855617425798</v>
      </c>
      <c r="O11" s="126">
        <v>1607.7293477658554</v>
      </c>
      <c r="P11" s="126">
        <v>1650.9474882560621</v>
      </c>
      <c r="Q11" s="102"/>
    </row>
    <row r="12" spans="1:17" x14ac:dyDescent="0.25">
      <c r="B12" s="92" t="s">
        <v>94</v>
      </c>
      <c r="C12" s="90"/>
      <c r="D12" s="90"/>
      <c r="E12" s="90"/>
      <c r="F12" s="90"/>
      <c r="G12" s="125">
        <v>677.02160074080825</v>
      </c>
      <c r="H12" s="125">
        <v>633.52036602732517</v>
      </c>
      <c r="I12" s="125">
        <v>712.86651459450479</v>
      </c>
      <c r="J12" s="125">
        <v>746.45709633481977</v>
      </c>
      <c r="K12" s="125">
        <v>662.27490030829858</v>
      </c>
      <c r="L12" s="125">
        <v>554.65294295122897</v>
      </c>
      <c r="M12" s="125">
        <v>593.53874376149952</v>
      </c>
      <c r="N12" s="125">
        <v>585.3060741285741</v>
      </c>
      <c r="O12" s="125">
        <v>572.80608214261235</v>
      </c>
      <c r="P12" s="125">
        <v>604.84014367904547</v>
      </c>
      <c r="Q12" s="102"/>
    </row>
    <row r="13" spans="1:17" x14ac:dyDescent="0.25">
      <c r="B13" s="92" t="s">
        <v>95</v>
      </c>
      <c r="C13" s="90"/>
      <c r="D13" s="90"/>
      <c r="E13" s="90"/>
      <c r="F13" s="90"/>
      <c r="G13" s="125">
        <v>79.30299016431259</v>
      </c>
      <c r="H13" s="125">
        <v>66.875447190480202</v>
      </c>
      <c r="I13" s="125">
        <v>63.474946268960593</v>
      </c>
      <c r="J13" s="125">
        <v>63.633372357463351</v>
      </c>
      <c r="K13" s="125">
        <v>61.276220016162924</v>
      </c>
      <c r="L13" s="125">
        <v>62.24797363445132</v>
      </c>
      <c r="M13" s="125">
        <v>62.145267277053627</v>
      </c>
      <c r="N13" s="125">
        <v>61.367473720016974</v>
      </c>
      <c r="O13" s="125">
        <v>68.818374242382205</v>
      </c>
      <c r="P13" s="125">
        <v>76.902455666044474</v>
      </c>
      <c r="Q13" s="102"/>
    </row>
    <row r="14" spans="1:17" x14ac:dyDescent="0.25">
      <c r="B14" s="92" t="s">
        <v>96</v>
      </c>
      <c r="C14" s="90"/>
      <c r="D14" s="90"/>
      <c r="E14" s="90"/>
      <c r="F14" s="90"/>
      <c r="G14" s="125">
        <v>292.61997509662081</v>
      </c>
      <c r="H14" s="125">
        <v>348.50518682943874</v>
      </c>
      <c r="I14" s="125">
        <v>290.50877674683625</v>
      </c>
      <c r="J14" s="125">
        <v>349.68952474450651</v>
      </c>
      <c r="K14" s="125">
        <v>295.62208120412998</v>
      </c>
      <c r="L14" s="125">
        <v>292.26087422804795</v>
      </c>
      <c r="M14" s="125">
        <v>297.30186662899627</v>
      </c>
      <c r="N14" s="125">
        <v>265.24912342418497</v>
      </c>
      <c r="O14" s="125">
        <v>294.12400785093041</v>
      </c>
      <c r="P14" s="125">
        <v>438.82956173248863</v>
      </c>
      <c r="Q14" s="102"/>
    </row>
    <row r="15" spans="1:17" x14ac:dyDescent="0.25">
      <c r="B15" s="182" t="s">
        <v>97</v>
      </c>
      <c r="C15" s="182"/>
      <c r="D15" s="182"/>
      <c r="E15" s="182"/>
      <c r="F15" s="182"/>
      <c r="G15" s="184">
        <v>2756.7543618789659</v>
      </c>
      <c r="H15" s="184">
        <v>2735.2336575306863</v>
      </c>
      <c r="I15" s="184">
        <v>2594.9029717127255</v>
      </c>
      <c r="J15" s="184">
        <v>2513.1917963930032</v>
      </c>
      <c r="K15" s="185">
        <v>2359.5258325377367</v>
      </c>
      <c r="L15" s="185">
        <v>2292.952318104089</v>
      </c>
      <c r="M15" s="185">
        <v>2278.3564888934534</v>
      </c>
      <c r="N15" s="185">
        <v>2329.759007862991</v>
      </c>
      <c r="O15" s="185">
        <v>2364.5942082222896</v>
      </c>
      <c r="P15" s="185">
        <v>2363.2014508527373</v>
      </c>
    </row>
    <row r="16" spans="1:17" x14ac:dyDescent="0.25">
      <c r="B16" s="182"/>
      <c r="C16" s="182"/>
      <c r="D16" s="182"/>
      <c r="E16" s="182"/>
      <c r="F16" s="182"/>
      <c r="G16" s="184"/>
      <c r="H16" s="184"/>
      <c r="I16" s="184"/>
      <c r="J16" s="184"/>
      <c r="K16" s="185"/>
      <c r="L16" s="185"/>
      <c r="M16" s="185"/>
      <c r="N16" s="185"/>
      <c r="O16" s="185"/>
      <c r="P16" s="185"/>
    </row>
    <row r="17" spans="2:17" x14ac:dyDescent="0.25">
      <c r="B17" s="92" t="s">
        <v>98</v>
      </c>
      <c r="C17" s="90"/>
      <c r="D17" s="90"/>
      <c r="E17" s="90"/>
      <c r="F17" s="90"/>
      <c r="G17" s="125">
        <v>1250.4131488499484</v>
      </c>
      <c r="H17" s="125">
        <v>1271.6037243912795</v>
      </c>
      <c r="I17" s="125">
        <v>1308.0026356704448</v>
      </c>
      <c r="J17" s="125">
        <v>1232.6526104722616</v>
      </c>
      <c r="K17" s="125">
        <v>1286.7330042294589</v>
      </c>
      <c r="L17" s="125">
        <v>1437.9143354763769</v>
      </c>
      <c r="M17" s="125">
        <v>1474.2826074226796</v>
      </c>
      <c r="N17" s="125">
        <v>923.37657581049689</v>
      </c>
      <c r="O17" s="125">
        <v>1111.4096523662015</v>
      </c>
      <c r="P17" s="126">
        <v>1620.3304241451135</v>
      </c>
      <c r="Q17" s="102"/>
    </row>
    <row r="18" spans="2:17" x14ac:dyDescent="0.25">
      <c r="B18" s="92" t="s">
        <v>99</v>
      </c>
      <c r="C18" s="90"/>
      <c r="D18" s="90"/>
      <c r="E18" s="90"/>
      <c r="F18" s="90"/>
      <c r="G18" s="127">
        <v>2903.8376627189523</v>
      </c>
      <c r="H18" s="127">
        <v>2673.9497520000632</v>
      </c>
      <c r="I18" s="127">
        <v>2648.715622869649</v>
      </c>
      <c r="J18" s="126">
        <v>2461.5187397168434</v>
      </c>
      <c r="K18" s="126">
        <v>2361.2355624860993</v>
      </c>
      <c r="L18" s="126">
        <v>2306.7841733413261</v>
      </c>
      <c r="M18" s="127">
        <v>2579.0192845460756</v>
      </c>
      <c r="N18" s="127">
        <v>3339.1322731314185</v>
      </c>
      <c r="O18" s="127">
        <v>3152.2974010287799</v>
      </c>
      <c r="P18" s="127">
        <v>3853.2473460482397</v>
      </c>
      <c r="Q18" s="102"/>
    </row>
    <row r="19" spans="2:17" x14ac:dyDescent="0.25">
      <c r="B19" s="92" t="s">
        <v>127</v>
      </c>
      <c r="C19" s="90"/>
      <c r="D19" s="90"/>
      <c r="E19" s="90"/>
      <c r="F19" s="90"/>
      <c r="G19" s="126">
        <v>1815.7155212486846</v>
      </c>
      <c r="H19" s="126">
        <v>2212.422877130432</v>
      </c>
      <c r="I19" s="126">
        <v>2403.1994801916744</v>
      </c>
      <c r="J19" s="126">
        <v>2315.1600861802622</v>
      </c>
      <c r="K19" s="126">
        <v>1857.8321561008661</v>
      </c>
      <c r="L19" s="126">
        <v>1802.377381730287</v>
      </c>
      <c r="M19" s="126">
        <v>2036.818317798494</v>
      </c>
      <c r="N19" s="126">
        <v>1621.7535522022613</v>
      </c>
      <c r="O19" s="126">
        <v>1602.3273364121017</v>
      </c>
      <c r="P19" s="126">
        <v>1511.2669522027286</v>
      </c>
      <c r="Q19" s="102"/>
    </row>
    <row r="20" spans="2:17" x14ac:dyDescent="0.25">
      <c r="B20" s="92" t="s">
        <v>100</v>
      </c>
      <c r="C20" s="90"/>
      <c r="D20" s="90"/>
      <c r="E20" s="90"/>
      <c r="F20" s="90"/>
      <c r="G20" s="126">
        <v>2137.9621866395446</v>
      </c>
      <c r="H20" s="126">
        <v>2367.585838548011</v>
      </c>
      <c r="I20" s="126">
        <v>2315.4733030277043</v>
      </c>
      <c r="J20" s="126">
        <v>2397.3948653862763</v>
      </c>
      <c r="K20" s="126">
        <v>2437.2963347642772</v>
      </c>
      <c r="L20" s="126">
        <v>2245.3248185181046</v>
      </c>
      <c r="M20" s="126">
        <v>1827.9446723934623</v>
      </c>
      <c r="N20" s="126">
        <v>1892.9211706711719</v>
      </c>
      <c r="O20" s="126">
        <v>1830.4309485079316</v>
      </c>
      <c r="P20" s="126">
        <v>2171.0074763368984</v>
      </c>
      <c r="Q20" s="102"/>
    </row>
    <row r="21" spans="2:17" x14ac:dyDescent="0.25">
      <c r="B21" s="92" t="s">
        <v>101</v>
      </c>
      <c r="C21" s="90"/>
      <c r="D21" s="90"/>
      <c r="E21" s="90"/>
      <c r="F21" s="90"/>
      <c r="G21" s="127">
        <v>2853.7923765068008</v>
      </c>
      <c r="H21" s="126">
        <v>2366.4948886813695</v>
      </c>
      <c r="I21" s="126">
        <v>2055.4915881811839</v>
      </c>
      <c r="J21" s="126">
        <v>2381.3601389700302</v>
      </c>
      <c r="K21" s="127">
        <v>3299.2814082905575</v>
      </c>
      <c r="L21" s="127">
        <v>2646.4925623419931</v>
      </c>
      <c r="M21" s="127">
        <v>3147.7830052255654</v>
      </c>
      <c r="N21" s="127">
        <v>3897.2676483727005</v>
      </c>
      <c r="O21" s="127">
        <v>3522.3585452827706</v>
      </c>
      <c r="P21" s="127">
        <v>3563.0457832280163</v>
      </c>
      <c r="Q21" s="102"/>
    </row>
    <row r="22" spans="2:17" x14ac:dyDescent="0.25">
      <c r="B22" s="92" t="s">
        <v>102</v>
      </c>
      <c r="C22" s="90"/>
      <c r="D22" s="90"/>
      <c r="E22" s="90"/>
      <c r="F22" s="90"/>
      <c r="G22" s="125">
        <v>1237.0903425818167</v>
      </c>
      <c r="H22" s="125">
        <v>1266.6077455033844</v>
      </c>
      <c r="I22" s="125">
        <v>1236.5760490913522</v>
      </c>
      <c r="J22" s="125">
        <v>1254.9224870326432</v>
      </c>
      <c r="K22" s="125">
        <v>1253.5628127927198</v>
      </c>
      <c r="L22" s="125">
        <v>1212.217092766633</v>
      </c>
      <c r="M22" s="125">
        <v>1208.2605286538487</v>
      </c>
      <c r="N22" s="125">
        <v>1225.6505620322741</v>
      </c>
      <c r="O22" s="125">
        <v>1270.3369734002654</v>
      </c>
      <c r="P22" s="125">
        <v>1278.5842377238746</v>
      </c>
      <c r="Q22" s="102"/>
    </row>
    <row r="23" spans="2:17" x14ac:dyDescent="0.25">
      <c r="B23" s="92" t="s">
        <v>103</v>
      </c>
      <c r="C23" s="90"/>
      <c r="D23" s="90"/>
      <c r="E23" s="90"/>
      <c r="F23" s="90"/>
      <c r="G23" s="125">
        <v>1126.7244012669632</v>
      </c>
      <c r="H23" s="125">
        <v>1125.0150840900164</v>
      </c>
      <c r="I23" s="125">
        <v>1293.1003063583746</v>
      </c>
      <c r="J23" s="125">
        <v>1327.4863518253544</v>
      </c>
      <c r="K23" s="125">
        <v>1315.8396384081689</v>
      </c>
      <c r="L23" s="125">
        <v>1456.8647162442248</v>
      </c>
      <c r="M23" s="126">
        <v>1539.6324379157486</v>
      </c>
      <c r="N23" s="126">
        <v>1594.6232716574395</v>
      </c>
      <c r="O23" s="126">
        <v>1628.4824334161981</v>
      </c>
      <c r="P23" s="126">
        <v>2065.1306446099074</v>
      </c>
      <c r="Q23" s="102"/>
    </row>
    <row r="24" spans="2:17" x14ac:dyDescent="0.25">
      <c r="B24" s="92" t="s">
        <v>104</v>
      </c>
      <c r="C24" s="90"/>
      <c r="D24" s="90"/>
      <c r="E24" s="90"/>
      <c r="F24" s="90"/>
      <c r="G24" s="127">
        <v>8131.85442278762</v>
      </c>
      <c r="H24" s="127">
        <v>8015.949370485112</v>
      </c>
      <c r="I24" s="127">
        <v>7464.2229501213906</v>
      </c>
      <c r="J24" s="127">
        <v>7189.9067156245319</v>
      </c>
      <c r="K24" s="127">
        <v>7035.4511582314281</v>
      </c>
      <c r="L24" s="127">
        <v>6720.6463214051782</v>
      </c>
      <c r="M24" s="127">
        <v>6585.6869907276669</v>
      </c>
      <c r="N24" s="127">
        <v>7026.8603266059226</v>
      </c>
      <c r="O24" s="127">
        <v>7420.4749992372872</v>
      </c>
      <c r="P24" s="127">
        <v>9832.8701741307996</v>
      </c>
      <c r="Q24" s="102"/>
    </row>
    <row r="25" spans="2:17" x14ac:dyDescent="0.25">
      <c r="B25" s="92" t="s">
        <v>105</v>
      </c>
      <c r="C25" s="90"/>
      <c r="D25" s="90"/>
      <c r="E25" s="90"/>
      <c r="F25" s="90"/>
      <c r="G25" s="125">
        <v>477.60358425120603</v>
      </c>
      <c r="H25" s="125">
        <v>436.19617358368441</v>
      </c>
      <c r="I25" s="125">
        <v>412.88263861511916</v>
      </c>
      <c r="J25" s="125">
        <v>410.45632920687171</v>
      </c>
      <c r="K25" s="125">
        <v>434.66657357702809</v>
      </c>
      <c r="L25" s="125">
        <v>387.89185131157029</v>
      </c>
      <c r="M25" s="125">
        <v>366.08863680424832</v>
      </c>
      <c r="N25" s="125">
        <v>368.26022492374733</v>
      </c>
      <c r="O25" s="125">
        <v>443.81944146372007</v>
      </c>
      <c r="P25" s="125">
        <v>362.57248457616845</v>
      </c>
      <c r="Q25" s="102"/>
    </row>
    <row r="26" spans="2:17" x14ac:dyDescent="0.25">
      <c r="B26" s="92" t="s">
        <v>126</v>
      </c>
      <c r="C26" s="90"/>
      <c r="D26" s="90"/>
      <c r="E26" s="90"/>
      <c r="F26" s="90"/>
      <c r="G26" s="127">
        <v>4617.8715437815408</v>
      </c>
      <c r="H26" s="127">
        <v>4562.4973263424099</v>
      </c>
      <c r="I26" s="127">
        <v>4747.8543137311863</v>
      </c>
      <c r="J26" s="127">
        <v>4496.5793353105246</v>
      </c>
      <c r="K26" s="127">
        <v>4358.936499504427</v>
      </c>
      <c r="L26" s="127">
        <v>4436.7633078948475</v>
      </c>
      <c r="M26" s="127">
        <v>4311.1640258151556</v>
      </c>
      <c r="N26" s="127">
        <v>4068.1379292899351</v>
      </c>
      <c r="O26" s="127">
        <v>3814.2669718336811</v>
      </c>
      <c r="P26" s="127">
        <v>3628.16365439627</v>
      </c>
      <c r="Q26" s="102"/>
    </row>
    <row r="27" spans="2:17" x14ac:dyDescent="0.25">
      <c r="B27" s="92" t="s">
        <v>106</v>
      </c>
      <c r="C27" s="90"/>
      <c r="D27" s="90"/>
      <c r="E27" s="90"/>
      <c r="F27" s="90"/>
      <c r="G27" s="127">
        <v>5041.8699991046324</v>
      </c>
      <c r="H27" s="127">
        <v>5519.8550880178009</v>
      </c>
      <c r="I27" s="127">
        <v>5301.680368671492</v>
      </c>
      <c r="J27" s="127">
        <v>5367.6086957321131</v>
      </c>
      <c r="K27" s="127">
        <v>5083.3281749765929</v>
      </c>
      <c r="L27" s="127">
        <v>5317.2778962114771</v>
      </c>
      <c r="M27" s="127">
        <v>5228.9042881380119</v>
      </c>
      <c r="N27" s="127">
        <v>5485.4050378911961</v>
      </c>
      <c r="O27" s="127">
        <v>5389.3469023354883</v>
      </c>
      <c r="P27" s="127">
        <v>5587.3814006122129</v>
      </c>
      <c r="Q27" s="102"/>
    </row>
    <row r="28" spans="2:17" x14ac:dyDescent="0.25">
      <c r="B28" s="92" t="s">
        <v>107</v>
      </c>
      <c r="C28" s="90"/>
      <c r="D28" s="90"/>
      <c r="E28" s="90"/>
      <c r="F28" s="90"/>
      <c r="G28" s="127">
        <v>3695.7509378979717</v>
      </c>
      <c r="H28" s="127">
        <v>3926.6072450978222</v>
      </c>
      <c r="I28" s="127">
        <v>4527.8596578967763</v>
      </c>
      <c r="J28" s="127">
        <v>4432.8742693015574</v>
      </c>
      <c r="K28" s="127">
        <v>4465.8935369762312</v>
      </c>
      <c r="L28" s="127">
        <v>4369.7476431208661</v>
      </c>
      <c r="M28" s="127">
        <v>4319.7134070650718</v>
      </c>
      <c r="N28" s="127">
        <v>4247.4055947753031</v>
      </c>
      <c r="O28" s="127">
        <v>6435.7969945285149</v>
      </c>
      <c r="P28" s="127">
        <v>4052.9267834801421</v>
      </c>
      <c r="Q28" s="102"/>
    </row>
    <row r="29" spans="2:17" x14ac:dyDescent="0.25">
      <c r="B29" s="92" t="s">
        <v>108</v>
      </c>
      <c r="C29" s="90"/>
      <c r="D29" s="90"/>
      <c r="E29" s="90"/>
      <c r="F29" s="90"/>
      <c r="G29" s="127">
        <v>3610.1811076330391</v>
      </c>
      <c r="H29" s="127">
        <v>3571.9320709677249</v>
      </c>
      <c r="I29" s="127">
        <v>2812.5757013926136</v>
      </c>
      <c r="J29" s="127">
        <v>2815.8853779322158</v>
      </c>
      <c r="K29" s="127">
        <v>2667.2341240299206</v>
      </c>
      <c r="L29" s="127">
        <v>2635.2130530456116</v>
      </c>
      <c r="M29" s="126">
        <v>2290.5239072964287</v>
      </c>
      <c r="N29" s="126">
        <v>2264.4230903043726</v>
      </c>
      <c r="O29" s="126">
        <v>2214.2422740554707</v>
      </c>
      <c r="P29" s="126">
        <v>1565.0515981527656</v>
      </c>
      <c r="Q29" s="102"/>
    </row>
    <row r="30" spans="2:17" x14ac:dyDescent="0.25">
      <c r="B30" s="182" t="s">
        <v>109</v>
      </c>
      <c r="C30" s="182"/>
      <c r="D30" s="182"/>
      <c r="E30" s="182"/>
      <c r="F30" s="182"/>
      <c r="G30" s="184">
        <v>2812.549520395617</v>
      </c>
      <c r="H30" s="184">
        <v>2819.3371649538226</v>
      </c>
      <c r="I30" s="184">
        <v>2785.0215787318384</v>
      </c>
      <c r="J30" s="184">
        <v>2723.9899966282619</v>
      </c>
      <c r="K30" s="184">
        <v>2793.4192361522119</v>
      </c>
      <c r="L30" s="184">
        <v>2697.8389174858376</v>
      </c>
      <c r="M30" s="184">
        <v>2796.0458317306652</v>
      </c>
      <c r="N30" s="184">
        <v>2817.9447550502668</v>
      </c>
      <c r="O30" s="184">
        <v>2895.3737971766509</v>
      </c>
      <c r="P30" s="184">
        <v>3052.3572559065751</v>
      </c>
    </row>
    <row r="31" spans="2:17" x14ac:dyDescent="0.25">
      <c r="B31" s="182"/>
      <c r="C31" s="182"/>
      <c r="D31" s="182"/>
      <c r="E31" s="182"/>
      <c r="F31" s="182"/>
      <c r="G31" s="184"/>
      <c r="H31" s="184"/>
      <c r="I31" s="184"/>
      <c r="J31" s="184"/>
      <c r="K31" s="184"/>
      <c r="L31" s="184"/>
      <c r="M31" s="184"/>
      <c r="N31" s="184"/>
      <c r="O31" s="184"/>
      <c r="P31" s="184"/>
    </row>
    <row r="32" spans="2:17" x14ac:dyDescent="0.25">
      <c r="B32" s="92" t="s">
        <v>110</v>
      </c>
      <c r="C32" s="90"/>
      <c r="D32" s="90"/>
      <c r="E32" s="90"/>
      <c r="F32" s="90"/>
      <c r="G32" s="126">
        <v>1976.991722906163</v>
      </c>
      <c r="H32" s="126">
        <v>2069.2384175676743</v>
      </c>
      <c r="I32" s="126">
        <v>2110.7426806661656</v>
      </c>
      <c r="J32" s="126">
        <v>1868.6444677711702</v>
      </c>
      <c r="K32" s="126">
        <v>2014.9119680824078</v>
      </c>
      <c r="L32" s="126">
        <v>1999.5286422921363</v>
      </c>
      <c r="M32" s="126">
        <v>2029.425032365092</v>
      </c>
      <c r="N32" s="126">
        <v>2125.9162043112692</v>
      </c>
      <c r="O32" s="127">
        <v>2730.3019359608988</v>
      </c>
      <c r="P32" s="127">
        <v>3475.9940578903211</v>
      </c>
      <c r="Q32" s="102"/>
    </row>
    <row r="33" spans="2:17" x14ac:dyDescent="0.25">
      <c r="B33" s="92" t="s">
        <v>111</v>
      </c>
      <c r="C33" s="90"/>
      <c r="D33" s="90"/>
      <c r="E33" s="90"/>
      <c r="F33" s="90"/>
      <c r="G33" s="125">
        <v>1037.1302825140394</v>
      </c>
      <c r="H33" s="125">
        <v>974.22884831847784</v>
      </c>
      <c r="I33" s="125">
        <v>954.72547740890434</v>
      </c>
      <c r="J33" s="125">
        <v>861.24556737638716</v>
      </c>
      <c r="K33" s="125">
        <v>897.04019587494111</v>
      </c>
      <c r="L33" s="125">
        <v>900.20578934086871</v>
      </c>
      <c r="M33" s="125">
        <v>886.77425528133404</v>
      </c>
      <c r="N33" s="125">
        <v>865.57513979034343</v>
      </c>
      <c r="O33" s="125">
        <v>800.5298405863989</v>
      </c>
      <c r="P33" s="125">
        <v>860.38138032604638</v>
      </c>
      <c r="Q33" s="102"/>
    </row>
    <row r="34" spans="2:17" x14ac:dyDescent="0.25">
      <c r="B34" s="92" t="s">
        <v>112</v>
      </c>
      <c r="C34" s="90"/>
      <c r="D34" s="90"/>
      <c r="E34" s="90"/>
      <c r="F34" s="90"/>
      <c r="G34" s="127">
        <v>3824.4403349593958</v>
      </c>
      <c r="H34" s="127">
        <v>3776.657691015736</v>
      </c>
      <c r="I34" s="127">
        <v>3788.061191970417</v>
      </c>
      <c r="J34" s="127">
        <v>3667.3427362010802</v>
      </c>
      <c r="K34" s="127">
        <v>3790.0191873449899</v>
      </c>
      <c r="L34" s="127">
        <v>3791.8254538335259</v>
      </c>
      <c r="M34" s="127">
        <v>3955.9250300641811</v>
      </c>
      <c r="N34" s="127">
        <v>4055.7001130797025</v>
      </c>
      <c r="O34" s="127">
        <v>4099.6203856629509</v>
      </c>
      <c r="P34" s="127">
        <v>4185.5014488834495</v>
      </c>
      <c r="Q34" s="102"/>
    </row>
    <row r="35" spans="2:17" x14ac:dyDescent="0.25">
      <c r="B35" s="92" t="s">
        <v>113</v>
      </c>
      <c r="C35" s="90"/>
      <c r="D35" s="90"/>
      <c r="E35" s="90"/>
      <c r="F35" s="90"/>
      <c r="G35" s="127">
        <v>3438.5443472091652</v>
      </c>
      <c r="H35" s="127">
        <v>3023.8836988170979</v>
      </c>
      <c r="I35" s="127">
        <v>3151.6759628435552</v>
      </c>
      <c r="J35" s="127">
        <v>3076.8550605583646</v>
      </c>
      <c r="K35" s="127">
        <v>2502.4045767581511</v>
      </c>
      <c r="L35" s="126">
        <v>2473.109286355274</v>
      </c>
      <c r="M35" s="126">
        <v>2472.4445200986447</v>
      </c>
      <c r="N35" s="126">
        <v>2418.6184491900458</v>
      </c>
      <c r="O35" s="126">
        <v>2309.3935702160938</v>
      </c>
      <c r="P35" s="126">
        <v>2400.1256509825471</v>
      </c>
      <c r="Q35" s="102"/>
    </row>
    <row r="36" spans="2:17" x14ac:dyDescent="0.25">
      <c r="B36" s="92" t="s">
        <v>114</v>
      </c>
      <c r="C36" s="90"/>
      <c r="D36" s="90"/>
      <c r="E36" s="90"/>
      <c r="F36" s="90"/>
      <c r="G36" s="127">
        <v>2686.200386476462</v>
      </c>
      <c r="H36" s="127">
        <v>2836.0997603143906</v>
      </c>
      <c r="I36" s="127">
        <v>2603.4548294095907</v>
      </c>
      <c r="J36" s="127">
        <v>2883.7131779780507</v>
      </c>
      <c r="K36" s="127">
        <v>3076.7183840080725</v>
      </c>
      <c r="L36" s="127">
        <v>2617.5043741067498</v>
      </c>
      <c r="M36" s="127">
        <v>2911.4514052680879</v>
      </c>
      <c r="N36" s="127">
        <v>2989.2117943533412</v>
      </c>
      <c r="O36" s="127">
        <v>3073.4994443879332</v>
      </c>
      <c r="P36" s="127">
        <v>3124.8297138595663</v>
      </c>
      <c r="Q36" s="102"/>
    </row>
    <row r="37" spans="2:17" x14ac:dyDescent="0.25">
      <c r="B37" s="182" t="s">
        <v>115</v>
      </c>
      <c r="C37" s="182"/>
      <c r="D37" s="182"/>
      <c r="E37" s="182"/>
      <c r="F37" s="182"/>
      <c r="G37" s="181">
        <v>740.70841745831149</v>
      </c>
      <c r="H37" s="181">
        <v>761.81594989772429</v>
      </c>
      <c r="I37" s="181">
        <v>770.45949854516539</v>
      </c>
      <c r="J37" s="181">
        <v>766.56519132804942</v>
      </c>
      <c r="K37" s="181">
        <v>775.05653303201223</v>
      </c>
      <c r="L37" s="181">
        <v>790.06234179089972</v>
      </c>
      <c r="M37" s="181">
        <v>783.54740910208739</v>
      </c>
      <c r="N37" s="181">
        <v>782.64850568412817</v>
      </c>
      <c r="O37" s="181">
        <v>787.0500330378635</v>
      </c>
      <c r="P37" s="181">
        <v>743.16447108505042</v>
      </c>
    </row>
    <row r="38" spans="2:17" x14ac:dyDescent="0.25">
      <c r="B38" s="182"/>
      <c r="C38" s="182"/>
      <c r="D38" s="182"/>
      <c r="E38" s="182"/>
      <c r="F38" s="182"/>
      <c r="G38" s="181"/>
      <c r="H38" s="181"/>
      <c r="I38" s="181"/>
      <c r="J38" s="181"/>
      <c r="K38" s="181"/>
      <c r="L38" s="181"/>
      <c r="M38" s="181"/>
      <c r="N38" s="181"/>
      <c r="O38" s="181"/>
      <c r="P38" s="181"/>
    </row>
    <row r="39" spans="2:17" x14ac:dyDescent="0.25">
      <c r="B39" s="92" t="s">
        <v>116</v>
      </c>
      <c r="C39" s="90"/>
      <c r="D39" s="90"/>
      <c r="E39" s="90"/>
      <c r="F39" s="90"/>
      <c r="G39" s="125">
        <v>616.14813361827771</v>
      </c>
      <c r="H39" s="125">
        <v>604.88906077588581</v>
      </c>
      <c r="I39" s="125">
        <v>599.78383039576249</v>
      </c>
      <c r="J39" s="125">
        <v>581.71217613415729</v>
      </c>
      <c r="K39" s="125">
        <v>582.63551693299746</v>
      </c>
      <c r="L39" s="125">
        <v>600.02213583725006</v>
      </c>
      <c r="M39" s="125">
        <v>575.8124451304069</v>
      </c>
      <c r="N39" s="125">
        <v>656.41383329349617</v>
      </c>
      <c r="O39" s="125">
        <v>763.06194913975457</v>
      </c>
      <c r="P39" s="125">
        <v>705.87102468968124</v>
      </c>
      <c r="Q39" s="102"/>
    </row>
    <row r="40" spans="2:17" x14ac:dyDescent="0.25">
      <c r="B40" s="92" t="s">
        <v>117</v>
      </c>
      <c r="C40" s="90"/>
      <c r="D40" s="90"/>
      <c r="E40" s="90"/>
      <c r="F40" s="90"/>
      <c r="G40" s="125">
        <v>683.0425154760062</v>
      </c>
      <c r="H40" s="125">
        <v>630.07563314294532</v>
      </c>
      <c r="I40" s="125">
        <v>605.46869721874384</v>
      </c>
      <c r="J40" s="125">
        <v>651.73436933527364</v>
      </c>
      <c r="K40" s="125">
        <v>614.42218180015618</v>
      </c>
      <c r="L40" s="125">
        <v>664.78825818164614</v>
      </c>
      <c r="M40" s="125">
        <v>723.67118420274676</v>
      </c>
      <c r="N40" s="125">
        <v>723.42026364531432</v>
      </c>
      <c r="O40" s="125">
        <v>792.14481731504088</v>
      </c>
      <c r="P40" s="125">
        <v>741.07206593937315</v>
      </c>
      <c r="Q40" s="102"/>
    </row>
    <row r="41" spans="2:17" x14ac:dyDescent="0.25">
      <c r="B41" s="92" t="s">
        <v>128</v>
      </c>
      <c r="C41" s="90"/>
      <c r="D41" s="90"/>
      <c r="E41" s="90"/>
      <c r="F41" s="90"/>
      <c r="G41" s="125">
        <v>734.86951280879782</v>
      </c>
      <c r="H41" s="125">
        <v>714.79975834424215</v>
      </c>
      <c r="I41" s="125">
        <v>714.63211885740532</v>
      </c>
      <c r="J41" s="125">
        <v>785.39818682620671</v>
      </c>
      <c r="K41" s="125">
        <v>868.36732277428132</v>
      </c>
      <c r="L41" s="125">
        <v>851.75767719945281</v>
      </c>
      <c r="M41" s="125">
        <v>893.10024343013595</v>
      </c>
      <c r="N41" s="125">
        <v>586.79136387917231</v>
      </c>
      <c r="O41" s="125">
        <v>756.0803423927124</v>
      </c>
      <c r="P41" s="125">
        <v>960.88868134031395</v>
      </c>
      <c r="Q41" s="102"/>
    </row>
    <row r="42" spans="2:17" x14ac:dyDescent="0.25">
      <c r="B42" s="92" t="s">
        <v>118</v>
      </c>
      <c r="C42" s="90"/>
      <c r="D42" s="90"/>
      <c r="E42" s="90"/>
      <c r="F42" s="90"/>
      <c r="G42" s="125">
        <v>1064.3093572783707</v>
      </c>
      <c r="H42" s="125">
        <v>1082.0871710048639</v>
      </c>
      <c r="I42" s="125">
        <v>1051.0042459350868</v>
      </c>
      <c r="J42" s="125">
        <v>1019.7243269395601</v>
      </c>
      <c r="K42" s="125">
        <v>984.98241735536794</v>
      </c>
      <c r="L42" s="125">
        <v>1023.593219144983</v>
      </c>
      <c r="M42" s="125">
        <v>883.29772732002368</v>
      </c>
      <c r="N42" s="125">
        <v>669.73349559835845</v>
      </c>
      <c r="O42" s="125">
        <v>652.99613565275467</v>
      </c>
      <c r="P42" s="125">
        <v>574.47780433059961</v>
      </c>
      <c r="Q42" s="102"/>
    </row>
    <row r="43" spans="2:17" x14ac:dyDescent="0.25">
      <c r="B43" s="92" t="s">
        <v>119</v>
      </c>
      <c r="C43" s="90"/>
      <c r="D43" s="90"/>
      <c r="E43" s="90"/>
      <c r="F43" s="90"/>
      <c r="G43" s="125">
        <v>822.42138800506882</v>
      </c>
      <c r="H43" s="125">
        <v>1220.6666805849632</v>
      </c>
      <c r="I43" s="125">
        <v>1181.492769489683</v>
      </c>
      <c r="J43" s="125">
        <v>1184.9322716222614</v>
      </c>
      <c r="K43" s="125">
        <v>1216.0847793779815</v>
      </c>
      <c r="L43" s="125">
        <v>1229.3332523613808</v>
      </c>
      <c r="M43" s="125">
        <v>1338.9924915144263</v>
      </c>
      <c r="N43" s="125">
        <v>1228.4183594327615</v>
      </c>
      <c r="O43" s="126">
        <v>1852.3780912406803</v>
      </c>
      <c r="P43" s="126">
        <v>1605.4700460103802</v>
      </c>
      <c r="Q43" s="102"/>
    </row>
    <row r="44" spans="2:17" x14ac:dyDescent="0.25">
      <c r="B44" s="92" t="s">
        <v>120</v>
      </c>
      <c r="C44" s="90"/>
      <c r="D44" s="90"/>
      <c r="E44" s="90"/>
      <c r="F44" s="90"/>
      <c r="G44" s="125">
        <v>992.3687229796119</v>
      </c>
      <c r="H44" s="125">
        <v>1123.5365130377497</v>
      </c>
      <c r="I44" s="125">
        <v>1255.75042636488</v>
      </c>
      <c r="J44" s="125">
        <v>1353.0187037941093</v>
      </c>
      <c r="K44" s="126">
        <v>1534.4487580523928</v>
      </c>
      <c r="L44" s="126">
        <v>1504.1412567452544</v>
      </c>
      <c r="M44" s="125">
        <v>1447.9871248038044</v>
      </c>
      <c r="N44" s="126">
        <v>1617.4648364941186</v>
      </c>
      <c r="O44" s="125">
        <v>1094.6231012968531</v>
      </c>
      <c r="P44" s="125">
        <v>1085.6596081867247</v>
      </c>
      <c r="Q44" s="102"/>
    </row>
    <row r="45" spans="2:17" x14ac:dyDescent="0.25">
      <c r="B45" s="92" t="s">
        <v>121</v>
      </c>
      <c r="C45" s="90"/>
      <c r="D45" s="90"/>
      <c r="E45" s="90"/>
      <c r="F45" s="90"/>
      <c r="G45" s="125">
        <v>717.51837448278127</v>
      </c>
      <c r="H45" s="125">
        <v>719.92557418203523</v>
      </c>
      <c r="I45" s="125">
        <v>730.90312810415162</v>
      </c>
      <c r="J45" s="125">
        <v>704.19005157507729</v>
      </c>
      <c r="K45" s="125">
        <v>698.83160436346816</v>
      </c>
      <c r="L45" s="125">
        <v>701.16237295919996</v>
      </c>
      <c r="M45" s="125">
        <v>712.27611617827438</v>
      </c>
      <c r="N45" s="125">
        <v>728.29917585472788</v>
      </c>
      <c r="O45" s="125">
        <v>744.55855630999497</v>
      </c>
      <c r="P45" s="125">
        <v>671.64446464874993</v>
      </c>
      <c r="Q45" s="102"/>
    </row>
    <row r="46" spans="2:17" x14ac:dyDescent="0.25">
      <c r="B46" s="182" t="s">
        <v>122</v>
      </c>
      <c r="C46" s="182"/>
      <c r="D46" s="182"/>
      <c r="E46" s="182"/>
      <c r="F46" s="182"/>
      <c r="G46" s="181">
        <v>1324.2829399828615</v>
      </c>
      <c r="H46" s="181">
        <v>1340.5177966951283</v>
      </c>
      <c r="I46" s="181">
        <v>1374.9116475509838</v>
      </c>
      <c r="J46" s="181">
        <v>1376.7603997600017</v>
      </c>
      <c r="K46" s="181">
        <v>1351.6944318401959</v>
      </c>
      <c r="L46" s="181">
        <v>1375.7910162215576</v>
      </c>
      <c r="M46" s="181">
        <v>1353.9452626623749</v>
      </c>
      <c r="N46" s="181">
        <v>1344.9011128507677</v>
      </c>
      <c r="O46" s="181">
        <v>1405.7896726346812</v>
      </c>
      <c r="P46" s="181">
        <v>1396.93484095688</v>
      </c>
    </row>
    <row r="47" spans="2:17" x14ac:dyDescent="0.25">
      <c r="B47" s="182"/>
      <c r="C47" s="182"/>
      <c r="D47" s="182"/>
      <c r="E47" s="182"/>
      <c r="F47" s="182"/>
      <c r="G47" s="181"/>
      <c r="H47" s="181"/>
      <c r="I47" s="181"/>
      <c r="J47" s="181"/>
      <c r="K47" s="181"/>
      <c r="L47" s="181"/>
      <c r="M47" s="181"/>
      <c r="N47" s="181"/>
      <c r="O47" s="181"/>
      <c r="P47" s="181"/>
    </row>
    <row r="48" spans="2:17" x14ac:dyDescent="0.25">
      <c r="B48" s="92" t="s">
        <v>123</v>
      </c>
      <c r="C48" s="90"/>
      <c r="D48" s="90"/>
      <c r="E48" s="90"/>
      <c r="F48" s="90"/>
      <c r="G48" s="125">
        <v>1269.541653755218</v>
      </c>
      <c r="H48" s="125">
        <v>1293.1919650417549</v>
      </c>
      <c r="I48" s="125">
        <v>1330.7239692037929</v>
      </c>
      <c r="J48" s="125">
        <v>1318.8230207900137</v>
      </c>
      <c r="K48" s="125">
        <v>1285.9437103834614</v>
      </c>
      <c r="L48" s="125">
        <v>1303.4045140246737</v>
      </c>
      <c r="M48" s="125">
        <v>1292.5566919998391</v>
      </c>
      <c r="N48" s="125">
        <v>1293.4725515302468</v>
      </c>
      <c r="O48" s="125">
        <v>1328.1900541801444</v>
      </c>
      <c r="P48" s="125">
        <v>1326.2058812447597</v>
      </c>
      <c r="Q48" s="102"/>
    </row>
    <row r="49" spans="2:17" x14ac:dyDescent="0.25">
      <c r="B49" s="92" t="s">
        <v>124</v>
      </c>
      <c r="C49" s="90"/>
      <c r="D49" s="90"/>
      <c r="E49" s="90"/>
      <c r="F49" s="90"/>
      <c r="G49" s="125">
        <v>548.47467723273712</v>
      </c>
      <c r="H49" s="125">
        <v>741.18377354276492</v>
      </c>
      <c r="I49" s="125">
        <v>1179.1603898679223</v>
      </c>
      <c r="J49" s="126">
        <v>1500.3034868287662</v>
      </c>
      <c r="K49" s="126">
        <v>1768.0018140296952</v>
      </c>
      <c r="L49" s="126">
        <v>2063.0130672603927</v>
      </c>
      <c r="M49" s="126">
        <v>1679.4226321940039</v>
      </c>
      <c r="N49" s="126">
        <v>1575.1807554834916</v>
      </c>
      <c r="O49" s="127">
        <v>2677.8967816159961</v>
      </c>
      <c r="P49" s="127">
        <v>2684.8759041646686</v>
      </c>
      <c r="Q49" s="102"/>
    </row>
    <row r="50" spans="2:17" x14ac:dyDescent="0.25">
      <c r="B50" s="92" t="s">
        <v>125</v>
      </c>
      <c r="C50" s="90"/>
      <c r="D50" s="90"/>
      <c r="E50" s="90"/>
      <c r="F50" s="90"/>
      <c r="G50" s="127">
        <v>3025.8768494884575</v>
      </c>
      <c r="H50" s="127">
        <v>2689.8718001175453</v>
      </c>
      <c r="I50" s="126">
        <v>2424.1725675786838</v>
      </c>
      <c r="J50" s="127">
        <v>2542.5310063674192</v>
      </c>
      <c r="K50" s="126">
        <v>2443.1790366853747</v>
      </c>
      <c r="L50" s="126">
        <v>2327.842760355602</v>
      </c>
      <c r="M50" s="126">
        <v>2328.3250380164568</v>
      </c>
      <c r="N50" s="126">
        <v>2208.8164344690895</v>
      </c>
      <c r="O50" s="126">
        <v>2048.57139831829</v>
      </c>
      <c r="P50" s="126">
        <v>1836.6099887477769</v>
      </c>
      <c r="Q50" s="102"/>
    </row>
    <row r="52" spans="2:17" ht="13.5" customHeight="1" x14ac:dyDescent="0.25">
      <c r="B52" s="157" t="s">
        <v>233</v>
      </c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</row>
    <row r="53" spans="2:17" x14ac:dyDescent="0.25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</row>
    <row r="54" spans="2:17" ht="13.5" customHeight="1" x14ac:dyDescent="0.25">
      <c r="B54" s="157" t="s">
        <v>234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</row>
    <row r="55" spans="2:17" x14ac:dyDescent="0.25">
      <c r="B55" s="14"/>
      <c r="C55" s="14"/>
      <c r="D55" s="14"/>
      <c r="E55" s="14"/>
      <c r="F55" s="14"/>
      <c r="G55" s="14"/>
      <c r="H55" s="14"/>
      <c r="I55" s="14"/>
      <c r="J55" s="14"/>
    </row>
  </sheetData>
  <mergeCells count="60">
    <mergeCell ref="M6:M7"/>
    <mergeCell ref="L6:L7"/>
    <mergeCell ref="K6:K7"/>
    <mergeCell ref="O15:O16"/>
    <mergeCell ref="P15:P16"/>
    <mergeCell ref="P6:P7"/>
    <mergeCell ref="O6:O7"/>
    <mergeCell ref="N6:N7"/>
    <mergeCell ref="G6:G7"/>
    <mergeCell ref="H6:H7"/>
    <mergeCell ref="I6:I7"/>
    <mergeCell ref="J6:J7"/>
    <mergeCell ref="B5:F5"/>
    <mergeCell ref="B6:F7"/>
    <mergeCell ref="G46:G47"/>
    <mergeCell ref="H46:H47"/>
    <mergeCell ref="I46:I47"/>
    <mergeCell ref="J46:J47"/>
    <mergeCell ref="G37:G38"/>
    <mergeCell ref="H37:H38"/>
    <mergeCell ref="I37:I38"/>
    <mergeCell ref="J37:J38"/>
    <mergeCell ref="I30:I31"/>
    <mergeCell ref="J30:J31"/>
    <mergeCell ref="G15:G16"/>
    <mergeCell ref="H15:H16"/>
    <mergeCell ref="I15:I16"/>
    <mergeCell ref="J15:J16"/>
    <mergeCell ref="B30:F31"/>
    <mergeCell ref="B15:F16"/>
    <mergeCell ref="B2:B3"/>
    <mergeCell ref="C2:P3"/>
    <mergeCell ref="P30:P31"/>
    <mergeCell ref="O30:O31"/>
    <mergeCell ref="N30:N31"/>
    <mergeCell ref="M30:M31"/>
    <mergeCell ref="L30:L31"/>
    <mergeCell ref="K30:K31"/>
    <mergeCell ref="K15:K16"/>
    <mergeCell ref="L15:L16"/>
    <mergeCell ref="M15:M16"/>
    <mergeCell ref="N15:N16"/>
    <mergeCell ref="G30:G31"/>
    <mergeCell ref="H30:H31"/>
    <mergeCell ref="L37:L38"/>
    <mergeCell ref="K37:K38"/>
    <mergeCell ref="B52:P53"/>
    <mergeCell ref="B54:P54"/>
    <mergeCell ref="P46:P47"/>
    <mergeCell ref="P37:P38"/>
    <mergeCell ref="O37:O38"/>
    <mergeCell ref="N37:N38"/>
    <mergeCell ref="M37:M38"/>
    <mergeCell ref="K46:K47"/>
    <mergeCell ref="L46:L47"/>
    <mergeCell ref="M46:M47"/>
    <mergeCell ref="N46:N47"/>
    <mergeCell ref="O46:O47"/>
    <mergeCell ref="B46:F47"/>
    <mergeCell ref="B37:F38"/>
  </mergeCells>
  <hyperlinks>
    <hyperlink ref="A1" location="Obsah!A1" display="Obsah" xr:uid="{00000000-0004-0000-2B00-000000000000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D47"/>
  <sheetViews>
    <sheetView zoomScale="70" zoomScaleNormal="70" workbookViewId="0"/>
  </sheetViews>
  <sheetFormatPr defaultColWidth="8" defaultRowHeight="11.5" x14ac:dyDescent="0.25"/>
  <cols>
    <col min="1" max="1" width="10.33203125" style="103" bestFit="1" customWidth="1"/>
    <col min="2" max="2" width="12.5" style="103" customWidth="1"/>
    <col min="3" max="3" width="17.5" style="103" customWidth="1"/>
    <col min="4" max="4" width="17.58203125" style="103" customWidth="1"/>
    <col min="5" max="5" width="7.58203125" style="103" customWidth="1"/>
    <col min="6" max="15" width="7.4140625" style="103" customWidth="1"/>
    <col min="16" max="16" width="8" style="103"/>
    <col min="17" max="17" width="6.6640625" style="103" customWidth="1"/>
    <col min="18" max="18" width="14.9140625" style="103" customWidth="1"/>
    <col min="19" max="19" width="20.75" style="103" bestFit="1" customWidth="1"/>
    <col min="20" max="29" width="11.75" style="103" customWidth="1"/>
    <col min="30" max="16384" width="8" style="103"/>
  </cols>
  <sheetData>
    <row r="1" spans="1:30" ht="13.5" customHeight="1" x14ac:dyDescent="0.25">
      <c r="A1" s="10" t="s">
        <v>86</v>
      </c>
    </row>
    <row r="2" spans="1:30" ht="13.5" customHeight="1" x14ac:dyDescent="0.25">
      <c r="B2" s="156" t="s">
        <v>589</v>
      </c>
      <c r="C2" s="183" t="s">
        <v>590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15"/>
      <c r="Q2" s="115"/>
    </row>
    <row r="3" spans="1:30" ht="13.5" customHeight="1" x14ac:dyDescent="0.25">
      <c r="B3" s="156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15"/>
      <c r="Q3" s="134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spans="1:30" ht="13.5" customHeight="1" x14ac:dyDescent="0.25">
      <c r="Q4" s="135"/>
      <c r="R4" s="135"/>
      <c r="S4" s="135"/>
      <c r="T4" s="136">
        <v>2014</v>
      </c>
      <c r="U4" s="136">
        <v>2015</v>
      </c>
      <c r="V4" s="136">
        <v>2016</v>
      </c>
      <c r="W4" s="136">
        <v>2017</v>
      </c>
      <c r="X4" s="136">
        <v>2018</v>
      </c>
      <c r="Y4" s="136">
        <v>2019</v>
      </c>
      <c r="Z4" s="136">
        <v>2020</v>
      </c>
      <c r="AA4" s="136">
        <v>2021</v>
      </c>
      <c r="AB4" s="136">
        <v>2022</v>
      </c>
      <c r="AC4" s="136">
        <v>2023</v>
      </c>
      <c r="AD4" s="135"/>
    </row>
    <row r="5" spans="1:30" ht="13.5" customHeight="1" x14ac:dyDescent="0.25">
      <c r="F5" s="121">
        <v>2014</v>
      </c>
      <c r="G5" s="121">
        <v>2015</v>
      </c>
      <c r="H5" s="121">
        <v>2016</v>
      </c>
      <c r="I5" s="121">
        <v>2017</v>
      </c>
      <c r="J5" s="121">
        <v>2018</v>
      </c>
      <c r="K5" s="121">
        <v>2019</v>
      </c>
      <c r="L5" s="121">
        <v>2020</v>
      </c>
      <c r="M5" s="121">
        <v>2021</v>
      </c>
      <c r="N5" s="121">
        <v>2022</v>
      </c>
      <c r="O5" s="121">
        <v>2023</v>
      </c>
      <c r="Q5" s="193">
        <v>10410</v>
      </c>
      <c r="R5" s="193" t="s">
        <v>520</v>
      </c>
      <c r="S5" s="136" t="s">
        <v>452</v>
      </c>
      <c r="T5" s="137">
        <v>81481638</v>
      </c>
      <c r="U5" s="137">
        <v>86078775</v>
      </c>
      <c r="V5" s="137">
        <v>105291751</v>
      </c>
      <c r="W5" s="137">
        <v>103729406</v>
      </c>
      <c r="X5" s="137">
        <v>83017989</v>
      </c>
      <c r="Y5" s="137">
        <v>93910364</v>
      </c>
      <c r="Z5" s="137">
        <v>96170629</v>
      </c>
      <c r="AA5" s="137">
        <v>96716095</v>
      </c>
      <c r="AB5" s="137">
        <v>140226414</v>
      </c>
      <c r="AC5" s="137">
        <v>259487850</v>
      </c>
      <c r="AD5" s="135"/>
    </row>
    <row r="6" spans="1:30" ht="13.5" customHeight="1" x14ac:dyDescent="0.25">
      <c r="B6" s="189">
        <v>10410</v>
      </c>
      <c r="C6" s="192" t="s">
        <v>172</v>
      </c>
      <c r="D6" s="192"/>
      <c r="E6" s="120" t="s">
        <v>440</v>
      </c>
      <c r="F6" s="111">
        <v>2853.8</v>
      </c>
      <c r="G6" s="112">
        <v>2366.5</v>
      </c>
      <c r="H6" s="112">
        <v>2055.5</v>
      </c>
      <c r="I6" s="112">
        <v>2381.4</v>
      </c>
      <c r="J6" s="111">
        <v>3299.3</v>
      </c>
      <c r="K6" s="111">
        <v>2646.5</v>
      </c>
      <c r="L6" s="111">
        <v>3147.8</v>
      </c>
      <c r="M6" s="111">
        <v>3897.3</v>
      </c>
      <c r="N6" s="111">
        <v>3522.4</v>
      </c>
      <c r="O6" s="109">
        <v>3563</v>
      </c>
      <c r="Q6" s="193"/>
      <c r="R6" s="193"/>
      <c r="S6" s="136" t="s">
        <v>579</v>
      </c>
      <c r="T6" s="137">
        <v>86530678</v>
      </c>
      <c r="U6" s="137">
        <v>63027125</v>
      </c>
      <c r="V6" s="137">
        <v>67162888</v>
      </c>
      <c r="W6" s="137">
        <v>77486797</v>
      </c>
      <c r="X6" s="137">
        <v>70780463</v>
      </c>
      <c r="Y6" s="137">
        <v>76210778</v>
      </c>
      <c r="Z6" s="137">
        <v>74250476</v>
      </c>
      <c r="AA6" s="137">
        <v>104621768</v>
      </c>
      <c r="AB6" s="137">
        <v>160315391</v>
      </c>
      <c r="AC6" s="137">
        <v>122719702</v>
      </c>
      <c r="AD6" s="135"/>
    </row>
    <row r="7" spans="1:30" ht="13.5" customHeight="1" x14ac:dyDescent="0.25">
      <c r="B7" s="189"/>
      <c r="C7" s="192"/>
      <c r="D7" s="192"/>
      <c r="E7" s="106" t="s">
        <v>581</v>
      </c>
      <c r="F7" s="122">
        <f t="shared" ref="F7:O7" si="0">(F6*T7)</f>
        <v>1384.0193627495737</v>
      </c>
      <c r="G7" s="122">
        <f t="shared" si="0"/>
        <v>1366.1794807415399</v>
      </c>
      <c r="H7" s="122">
        <f t="shared" si="0"/>
        <v>1254.9804136060382</v>
      </c>
      <c r="I7" s="122">
        <f t="shared" si="0"/>
        <v>1363.1298049457532</v>
      </c>
      <c r="J7" s="123">
        <f t="shared" si="0"/>
        <v>1780.9103248171834</v>
      </c>
      <c r="K7" s="122">
        <f t="shared" si="0"/>
        <v>1460.9223486519977</v>
      </c>
      <c r="L7" s="123">
        <f t="shared" si="0"/>
        <v>1776.3404712473848</v>
      </c>
      <c r="M7" s="123">
        <f t="shared" si="0"/>
        <v>1872.1348852475901</v>
      </c>
      <c r="N7" s="123">
        <f t="shared" si="0"/>
        <v>1643.476922199226</v>
      </c>
      <c r="O7" s="123">
        <f t="shared" si="0"/>
        <v>2418.9872876975492</v>
      </c>
      <c r="Q7" s="193"/>
      <c r="R7" s="193"/>
      <c r="S7" s="136" t="s">
        <v>578</v>
      </c>
      <c r="T7" s="138">
        <f t="shared" ref="T7:AC7" si="1">(T5/(T6+T5))</f>
        <v>0.48497419677257469</v>
      </c>
      <c r="U7" s="138">
        <f t="shared" si="1"/>
        <v>0.57729959042532852</v>
      </c>
      <c r="V7" s="138">
        <f t="shared" si="1"/>
        <v>0.61054751330870261</v>
      </c>
      <c r="W7" s="138">
        <f t="shared" si="1"/>
        <v>0.57240690557896745</v>
      </c>
      <c r="X7" s="138">
        <f t="shared" si="1"/>
        <v>0.53978429509810666</v>
      </c>
      <c r="Y7" s="138">
        <f t="shared" si="1"/>
        <v>0.55202053604836487</v>
      </c>
      <c r="Z7" s="138">
        <f t="shared" si="1"/>
        <v>0.56431173239957577</v>
      </c>
      <c r="AA7" s="138">
        <f t="shared" si="1"/>
        <v>0.48036714783249684</v>
      </c>
      <c r="AB7" s="138">
        <f t="shared" si="1"/>
        <v>0.46657873103543779</v>
      </c>
      <c r="AC7" s="138">
        <f t="shared" si="1"/>
        <v>0.67891868866055272</v>
      </c>
      <c r="AD7" s="135"/>
    </row>
    <row r="8" spans="1:30" ht="13.5" customHeight="1" x14ac:dyDescent="0.25">
      <c r="B8" s="107"/>
      <c r="C8" s="107"/>
      <c r="D8" s="107"/>
      <c r="F8" s="110"/>
      <c r="G8" s="110"/>
      <c r="H8" s="110"/>
      <c r="I8" s="110"/>
      <c r="J8" s="110"/>
      <c r="K8" s="110"/>
      <c r="L8" s="110"/>
      <c r="M8" s="110"/>
      <c r="N8" s="110"/>
      <c r="O8" s="110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</row>
    <row r="9" spans="1:30" ht="13.5" customHeight="1" x14ac:dyDescent="0.25">
      <c r="B9" s="190">
        <v>10620</v>
      </c>
      <c r="C9" s="192" t="s">
        <v>176</v>
      </c>
      <c r="D9" s="192"/>
      <c r="E9" s="120" t="s">
        <v>440</v>
      </c>
      <c r="F9" s="109">
        <v>8131.85442278762</v>
      </c>
      <c r="G9" s="109">
        <v>8015.949370485112</v>
      </c>
      <c r="H9" s="109">
        <v>7464.2229501213906</v>
      </c>
      <c r="I9" s="109">
        <v>7189.9067156245319</v>
      </c>
      <c r="J9" s="109">
        <v>7035.4511582314281</v>
      </c>
      <c r="K9" s="109">
        <v>6720.6463214051782</v>
      </c>
      <c r="L9" s="109">
        <v>6585.6869907276669</v>
      </c>
      <c r="M9" s="109">
        <v>7026.8603266059226</v>
      </c>
      <c r="N9" s="109">
        <v>7420.4749992372872</v>
      </c>
      <c r="O9" s="109">
        <v>9832.8701741307996</v>
      </c>
      <c r="Q9" s="193">
        <v>10620</v>
      </c>
      <c r="R9" s="193" t="s">
        <v>176</v>
      </c>
      <c r="S9" s="136" t="s">
        <v>452</v>
      </c>
      <c r="T9" s="137">
        <v>214271191</v>
      </c>
      <c r="U9" s="137">
        <v>199478173</v>
      </c>
      <c r="V9" s="137">
        <v>151307886</v>
      </c>
      <c r="W9" s="137">
        <v>140446773</v>
      </c>
      <c r="X9" s="137">
        <v>134234312</v>
      </c>
      <c r="Y9" s="137">
        <v>128456693</v>
      </c>
      <c r="Z9" s="137">
        <v>137165117</v>
      </c>
      <c r="AA9" s="137">
        <v>164328528</v>
      </c>
      <c r="AB9" s="137">
        <v>208147246</v>
      </c>
      <c r="AC9" s="137">
        <v>161842208</v>
      </c>
      <c r="AD9" s="135"/>
    </row>
    <row r="10" spans="1:30" ht="13.5" customHeight="1" x14ac:dyDescent="0.25">
      <c r="B10" s="190"/>
      <c r="C10" s="192"/>
      <c r="D10" s="192"/>
      <c r="E10" s="106" t="s">
        <v>581</v>
      </c>
      <c r="F10" s="124">
        <f t="shared" ref="F10:O10" si="2">(F9*T11)</f>
        <v>7758.779597095313</v>
      </c>
      <c r="G10" s="124">
        <f t="shared" si="2"/>
        <v>7673.3290882981519</v>
      </c>
      <c r="H10" s="124">
        <f t="shared" si="2"/>
        <v>7134.1692543268982</v>
      </c>
      <c r="I10" s="124">
        <f t="shared" si="2"/>
        <v>6825.0323921005602</v>
      </c>
      <c r="J10" s="124">
        <f t="shared" si="2"/>
        <v>6665.5716349853719</v>
      </c>
      <c r="K10" s="124">
        <f t="shared" si="2"/>
        <v>6310.4672308660374</v>
      </c>
      <c r="L10" s="124">
        <f t="shared" si="2"/>
        <v>6162.8725538839872</v>
      </c>
      <c r="M10" s="124">
        <f t="shared" si="2"/>
        <v>6595.1586002869917</v>
      </c>
      <c r="N10" s="124">
        <f t="shared" si="2"/>
        <v>6575.6158404230728</v>
      </c>
      <c r="O10" s="124">
        <f t="shared" si="2"/>
        <v>8580.1057773079065</v>
      </c>
      <c r="Q10" s="193"/>
      <c r="R10" s="193"/>
      <c r="S10" s="136" t="s">
        <v>579</v>
      </c>
      <c r="T10" s="137">
        <v>10303062</v>
      </c>
      <c r="U10" s="137">
        <v>8906860</v>
      </c>
      <c r="V10" s="137">
        <v>7000076</v>
      </c>
      <c r="W10" s="137">
        <v>7508451</v>
      </c>
      <c r="X10" s="137">
        <v>7448802</v>
      </c>
      <c r="Y10" s="137">
        <v>8349659</v>
      </c>
      <c r="Z10" s="137">
        <v>9410448</v>
      </c>
      <c r="AA10" s="137">
        <v>10756513</v>
      </c>
      <c r="AB10" s="137">
        <v>26743519</v>
      </c>
      <c r="AC10" s="137">
        <v>23630263</v>
      </c>
      <c r="AD10" s="135"/>
    </row>
    <row r="11" spans="1:30" ht="13.5" customHeight="1" x14ac:dyDescent="0.25">
      <c r="B11" s="107"/>
      <c r="C11" s="107"/>
      <c r="D11" s="107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Q11" s="193"/>
      <c r="R11" s="193"/>
      <c r="S11" s="136" t="s">
        <v>578</v>
      </c>
      <c r="T11" s="138">
        <f t="shared" ref="T11:AC11" si="3">(T9/(T10+T9))</f>
        <v>0.95412180219964926</v>
      </c>
      <c r="U11" s="138">
        <f t="shared" si="3"/>
        <v>0.95725767886602486</v>
      </c>
      <c r="V11" s="138">
        <f t="shared" si="3"/>
        <v>0.95578190817717679</v>
      </c>
      <c r="W11" s="138">
        <f t="shared" si="3"/>
        <v>0.94925186960617225</v>
      </c>
      <c r="X11" s="138">
        <f t="shared" si="3"/>
        <v>0.94742632491829615</v>
      </c>
      <c r="Y11" s="138">
        <f t="shared" si="3"/>
        <v>0.9389673149094715</v>
      </c>
      <c r="Z11" s="138">
        <f t="shared" si="3"/>
        <v>0.93579797560391464</v>
      </c>
      <c r="AA11" s="138">
        <f t="shared" si="3"/>
        <v>0.93856406613286858</v>
      </c>
      <c r="AB11" s="138">
        <f t="shared" si="3"/>
        <v>0.88614486823268679</v>
      </c>
      <c r="AC11" s="138">
        <f t="shared" si="3"/>
        <v>0.87259422990056568</v>
      </c>
      <c r="AD11" s="135"/>
    </row>
    <row r="12" spans="1:30" ht="13.5" customHeight="1" x14ac:dyDescent="0.25">
      <c r="B12" s="189">
        <v>10720</v>
      </c>
      <c r="C12" s="192" t="s">
        <v>588</v>
      </c>
      <c r="D12" s="192"/>
      <c r="E12" s="120" t="s">
        <v>440</v>
      </c>
      <c r="F12" s="109">
        <v>4617.8715437815408</v>
      </c>
      <c r="G12" s="109">
        <v>4562.4973263424099</v>
      </c>
      <c r="H12" s="109">
        <v>4747.8543137311863</v>
      </c>
      <c r="I12" s="109">
        <v>4496.5793353105246</v>
      </c>
      <c r="J12" s="109">
        <v>4358.936499504427</v>
      </c>
      <c r="K12" s="109">
        <v>4436.7633078948475</v>
      </c>
      <c r="L12" s="109">
        <v>4311.1640258151556</v>
      </c>
      <c r="M12" s="109">
        <v>4068.1379292899351</v>
      </c>
      <c r="N12" s="109">
        <v>3814.2669718336811</v>
      </c>
      <c r="O12" s="109">
        <v>3628.16365439627</v>
      </c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</row>
    <row r="13" spans="1:30" ht="13.5" customHeight="1" x14ac:dyDescent="0.25">
      <c r="B13" s="189"/>
      <c r="C13" s="192"/>
      <c r="D13" s="192"/>
      <c r="E13" s="106" t="s">
        <v>581</v>
      </c>
      <c r="F13" s="123">
        <f t="shared" ref="F13:O13" si="4">(F12*T15)</f>
        <v>2398.9143216241796</v>
      </c>
      <c r="G13" s="123">
        <f t="shared" si="4"/>
        <v>2254.5910821226967</v>
      </c>
      <c r="H13" s="123">
        <f t="shared" si="4"/>
        <v>2385.6989654883228</v>
      </c>
      <c r="I13" s="123">
        <f t="shared" si="4"/>
        <v>2360.1667719808574</v>
      </c>
      <c r="J13" s="123">
        <f t="shared" si="4"/>
        <v>2180.5170559244898</v>
      </c>
      <c r="K13" s="123">
        <f t="shared" si="4"/>
        <v>2172.4792253340852</v>
      </c>
      <c r="L13" s="123">
        <f t="shared" si="4"/>
        <v>1995.9015875935174</v>
      </c>
      <c r="M13" s="123">
        <f t="shared" si="4"/>
        <v>1726.3410416972183</v>
      </c>
      <c r="N13" s="123">
        <f t="shared" si="4"/>
        <v>1653.20435436154</v>
      </c>
      <c r="O13" s="123">
        <f t="shared" si="4"/>
        <v>1640.4339973343479</v>
      </c>
      <c r="Q13" s="193">
        <v>10720</v>
      </c>
      <c r="R13" s="193" t="s">
        <v>582</v>
      </c>
      <c r="S13" s="136" t="s">
        <v>452</v>
      </c>
      <c r="T13" s="137">
        <v>152090740</v>
      </c>
      <c r="U13" s="137">
        <v>155603948</v>
      </c>
      <c r="V13" s="137">
        <v>165632255</v>
      </c>
      <c r="W13" s="137">
        <v>179626715</v>
      </c>
      <c r="X13" s="137">
        <v>177425849</v>
      </c>
      <c r="Y13" s="137">
        <v>185843753</v>
      </c>
      <c r="Z13" s="137">
        <v>180875206</v>
      </c>
      <c r="AA13" s="137">
        <v>184633415</v>
      </c>
      <c r="AB13" s="137">
        <v>226244026</v>
      </c>
      <c r="AC13" s="137">
        <v>287111156</v>
      </c>
      <c r="AD13" s="135"/>
    </row>
    <row r="14" spans="1:30" ht="13.5" customHeight="1" x14ac:dyDescent="0.25">
      <c r="B14" s="107"/>
      <c r="C14" s="107"/>
      <c r="D14" s="107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Q14" s="193"/>
      <c r="R14" s="193"/>
      <c r="S14" s="136" t="s">
        <v>579</v>
      </c>
      <c r="T14" s="137">
        <v>140681492</v>
      </c>
      <c r="U14" s="137">
        <v>159283573</v>
      </c>
      <c r="V14" s="137">
        <v>163997689</v>
      </c>
      <c r="W14" s="137">
        <v>162597311</v>
      </c>
      <c r="X14" s="137">
        <v>177255169</v>
      </c>
      <c r="Y14" s="137">
        <v>193697158</v>
      </c>
      <c r="Z14" s="137">
        <v>209816743</v>
      </c>
      <c r="AA14" s="137">
        <v>250456860</v>
      </c>
      <c r="AB14" s="137">
        <v>295745354</v>
      </c>
      <c r="AC14" s="137">
        <v>347895350</v>
      </c>
      <c r="AD14" s="135"/>
    </row>
    <row r="15" spans="1:30" ht="13.5" customHeight="1" x14ac:dyDescent="0.25">
      <c r="B15" s="190">
        <v>10810</v>
      </c>
      <c r="C15" s="192" t="s">
        <v>180</v>
      </c>
      <c r="D15" s="192"/>
      <c r="E15" s="120" t="s">
        <v>440</v>
      </c>
      <c r="F15" s="109">
        <v>5041.8699991046324</v>
      </c>
      <c r="G15" s="109">
        <v>5519.8550880178009</v>
      </c>
      <c r="H15" s="109">
        <v>5301.680368671492</v>
      </c>
      <c r="I15" s="109">
        <v>5367.6086957321131</v>
      </c>
      <c r="J15" s="109">
        <v>5083.3281749765929</v>
      </c>
      <c r="K15" s="109">
        <v>5317.2778962114771</v>
      </c>
      <c r="L15" s="109">
        <v>5228.9042881380119</v>
      </c>
      <c r="M15" s="109">
        <v>5485.4050378911961</v>
      </c>
      <c r="N15" s="109">
        <v>5389.3469023354883</v>
      </c>
      <c r="O15" s="109">
        <v>5587.3814006122129</v>
      </c>
      <c r="Q15" s="193"/>
      <c r="R15" s="193"/>
      <c r="S15" s="136" t="s">
        <v>578</v>
      </c>
      <c r="T15" s="138">
        <f t="shared" ref="T15:AC15" si="5">(T13/(T14+T13))</f>
        <v>0.51948485333130912</v>
      </c>
      <c r="U15" s="138">
        <f t="shared" si="5"/>
        <v>0.49415723908601639</v>
      </c>
      <c r="V15" s="138">
        <f t="shared" si="5"/>
        <v>0.50247939550054954</v>
      </c>
      <c r="W15" s="138">
        <f t="shared" si="5"/>
        <v>0.52488049158769468</v>
      </c>
      <c r="X15" s="138">
        <f t="shared" si="5"/>
        <v>0.50024061056461722</v>
      </c>
      <c r="Y15" s="138">
        <f t="shared" si="5"/>
        <v>0.48965407315471188</v>
      </c>
      <c r="Z15" s="138">
        <f t="shared" si="5"/>
        <v>0.46296118070249764</v>
      </c>
      <c r="AA15" s="138">
        <f t="shared" si="5"/>
        <v>0.42435656600230837</v>
      </c>
      <c r="AB15" s="138">
        <f t="shared" si="5"/>
        <v>0.43342649231675939</v>
      </c>
      <c r="AC15" s="138">
        <f t="shared" si="5"/>
        <v>0.45213892029005448</v>
      </c>
      <c r="AD15" s="135"/>
    </row>
    <row r="16" spans="1:30" ht="13.5" customHeight="1" x14ac:dyDescent="0.25">
      <c r="B16" s="190"/>
      <c r="C16" s="192"/>
      <c r="D16" s="192"/>
      <c r="E16" s="106" t="s">
        <v>581</v>
      </c>
      <c r="F16" s="124">
        <f t="shared" ref="F16:O16" si="6">(F15*T19)</f>
        <v>3863.632554090183</v>
      </c>
      <c r="G16" s="124">
        <f t="shared" si="6"/>
        <v>4531.5607212387104</v>
      </c>
      <c r="H16" s="124">
        <f t="shared" si="6"/>
        <v>4267.7621834384536</v>
      </c>
      <c r="I16" s="124">
        <f t="shared" si="6"/>
        <v>4285.1051029894206</v>
      </c>
      <c r="J16" s="124">
        <f t="shared" si="6"/>
        <v>3685.089745810571</v>
      </c>
      <c r="K16" s="124">
        <f t="shared" si="6"/>
        <v>3777.1301517365746</v>
      </c>
      <c r="L16" s="124">
        <f t="shared" si="6"/>
        <v>3853.3804004870299</v>
      </c>
      <c r="M16" s="124">
        <f t="shared" si="6"/>
        <v>4120.7197486126188</v>
      </c>
      <c r="N16" s="124">
        <f t="shared" si="6"/>
        <v>4007.8485057791372</v>
      </c>
      <c r="O16" s="124">
        <f t="shared" si="6"/>
        <v>3837.1943042517082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</row>
    <row r="17" spans="2:30" ht="13.5" customHeight="1" x14ac:dyDescent="0.25"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Q17" s="193">
        <v>10810</v>
      </c>
      <c r="R17" s="193" t="s">
        <v>180</v>
      </c>
      <c r="S17" s="136" t="s">
        <v>452</v>
      </c>
      <c r="T17" s="137">
        <v>253130008</v>
      </c>
      <c r="U17" s="137">
        <v>184890680</v>
      </c>
      <c r="V17" s="137">
        <v>209702480</v>
      </c>
      <c r="W17" s="137">
        <v>208551383</v>
      </c>
      <c r="X17" s="137">
        <v>130226873</v>
      </c>
      <c r="Y17" s="137">
        <v>129818590</v>
      </c>
      <c r="Z17" s="137">
        <v>133852916</v>
      </c>
      <c r="AA17" s="137">
        <v>156761448</v>
      </c>
      <c r="AB17" s="137">
        <v>215274085</v>
      </c>
      <c r="AC17" s="137">
        <v>234235560</v>
      </c>
      <c r="AD17" s="135"/>
    </row>
    <row r="18" spans="2:30" ht="13.5" customHeight="1" x14ac:dyDescent="0.25">
      <c r="B18" s="190">
        <v>10820</v>
      </c>
      <c r="C18" s="192" t="s">
        <v>181</v>
      </c>
      <c r="D18" s="192"/>
      <c r="E18" s="120" t="s">
        <v>440</v>
      </c>
      <c r="F18" s="109">
        <v>3695.7509378979717</v>
      </c>
      <c r="G18" s="109">
        <v>3926.6072450978222</v>
      </c>
      <c r="H18" s="109">
        <v>4527.8596578967763</v>
      </c>
      <c r="I18" s="109">
        <v>4432.8742693015574</v>
      </c>
      <c r="J18" s="109">
        <v>4465.8935369762312</v>
      </c>
      <c r="K18" s="109">
        <v>4369.7476431208661</v>
      </c>
      <c r="L18" s="109">
        <v>4319.7134070650718</v>
      </c>
      <c r="M18" s="109">
        <v>4247.4055947753031</v>
      </c>
      <c r="N18" s="109">
        <v>6435.7969945285149</v>
      </c>
      <c r="O18" s="109">
        <v>4052.9267834801421</v>
      </c>
      <c r="Q18" s="193"/>
      <c r="R18" s="193"/>
      <c r="S18" s="136" t="s">
        <v>579</v>
      </c>
      <c r="T18" s="137">
        <v>77193483</v>
      </c>
      <c r="U18" s="137">
        <v>40323065</v>
      </c>
      <c r="V18" s="137">
        <v>50803020</v>
      </c>
      <c r="W18" s="137">
        <v>52684267</v>
      </c>
      <c r="X18" s="137">
        <v>49412153</v>
      </c>
      <c r="Y18" s="137">
        <v>52934318</v>
      </c>
      <c r="Z18" s="137">
        <v>47780874</v>
      </c>
      <c r="AA18" s="137">
        <v>51915698</v>
      </c>
      <c r="AB18" s="137">
        <v>74204602</v>
      </c>
      <c r="AC18" s="137">
        <v>106837450</v>
      </c>
      <c r="AD18" s="135"/>
    </row>
    <row r="19" spans="2:30" ht="13.5" customHeight="1" x14ac:dyDescent="0.25">
      <c r="B19" s="190"/>
      <c r="C19" s="192"/>
      <c r="D19" s="192"/>
      <c r="E19" s="106" t="s">
        <v>581</v>
      </c>
      <c r="F19" s="122">
        <f t="shared" ref="F19:O19" si="7">(F18*T23)</f>
        <v>1191.5331382452755</v>
      </c>
      <c r="G19" s="122">
        <f t="shared" si="7"/>
        <v>1206.3783768718215</v>
      </c>
      <c r="H19" s="122">
        <f t="shared" si="7"/>
        <v>1173.690240530849</v>
      </c>
      <c r="I19" s="122">
        <f t="shared" si="7"/>
        <v>1191.7598510105222</v>
      </c>
      <c r="J19" s="122">
        <f t="shared" si="7"/>
        <v>1262.9245965857624</v>
      </c>
      <c r="K19" s="122">
        <f t="shared" si="7"/>
        <v>1273.98625144741</v>
      </c>
      <c r="L19" s="122">
        <f t="shared" si="7"/>
        <v>1267.7713031176411</v>
      </c>
      <c r="M19" s="122">
        <f t="shared" si="7"/>
        <v>1151.5201856336057</v>
      </c>
      <c r="N19" s="122">
        <f t="shared" si="7"/>
        <v>1183.2547401198831</v>
      </c>
      <c r="O19" s="122">
        <f t="shared" si="7"/>
        <v>1423.5694709237539</v>
      </c>
      <c r="Q19" s="193"/>
      <c r="R19" s="193"/>
      <c r="S19" s="136" t="s">
        <v>578</v>
      </c>
      <c r="T19" s="138">
        <f t="shared" ref="T19:AC19" si="8">(T17/(T18+T17))</f>
        <v>0.76630943574037247</v>
      </c>
      <c r="U19" s="138">
        <f t="shared" si="8"/>
        <v>0.82095646515713327</v>
      </c>
      <c r="V19" s="138">
        <f t="shared" si="8"/>
        <v>0.80498292742379718</v>
      </c>
      <c r="W19" s="138">
        <f t="shared" si="8"/>
        <v>0.79832665641155787</v>
      </c>
      <c r="X19" s="138">
        <f t="shared" si="8"/>
        <v>0.72493642333598496</v>
      </c>
      <c r="Y19" s="138">
        <f t="shared" si="8"/>
        <v>0.71035033817355175</v>
      </c>
      <c r="Z19" s="138">
        <f t="shared" si="8"/>
        <v>0.73693840777093289</v>
      </c>
      <c r="AA19" s="138">
        <f t="shared" si="8"/>
        <v>0.75121521932257973</v>
      </c>
      <c r="AB19" s="138">
        <f t="shared" si="8"/>
        <v>0.74366125959387119</v>
      </c>
      <c r="AC19" s="138">
        <f t="shared" si="8"/>
        <v>0.68676076128099373</v>
      </c>
      <c r="AD19" s="135"/>
    </row>
    <row r="20" spans="2:30" ht="13.5" customHeight="1" x14ac:dyDescent="0.25">
      <c r="B20" s="107"/>
      <c r="C20" s="107"/>
      <c r="D20" s="107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</row>
    <row r="21" spans="2:30" ht="13.5" customHeight="1" x14ac:dyDescent="0.25">
      <c r="B21" s="190">
        <v>11010</v>
      </c>
      <c r="C21" s="192" t="s">
        <v>187</v>
      </c>
      <c r="D21" s="192"/>
      <c r="E21" s="120" t="s">
        <v>440</v>
      </c>
      <c r="F21" s="108">
        <v>1976.991722906163</v>
      </c>
      <c r="G21" s="108">
        <v>2069.2384175676743</v>
      </c>
      <c r="H21" s="108">
        <v>2110.7426806661656</v>
      </c>
      <c r="I21" s="108">
        <v>1868.6444677711702</v>
      </c>
      <c r="J21" s="108">
        <v>2014.9119680824078</v>
      </c>
      <c r="K21" s="108">
        <v>1999.5286422921363</v>
      </c>
      <c r="L21" s="108">
        <v>2029.425032365092</v>
      </c>
      <c r="M21" s="108">
        <v>2125.9162043112692</v>
      </c>
      <c r="N21" s="109">
        <v>2730.3019359608988</v>
      </c>
      <c r="O21" s="109">
        <v>3475.9940578903211</v>
      </c>
      <c r="Q21" s="193">
        <v>10820</v>
      </c>
      <c r="R21" s="193" t="s">
        <v>181</v>
      </c>
      <c r="S21" s="136" t="s">
        <v>452</v>
      </c>
      <c r="T21" s="137">
        <v>123339144</v>
      </c>
      <c r="U21" s="137">
        <v>121910965</v>
      </c>
      <c r="V21" s="137">
        <v>115659870</v>
      </c>
      <c r="W21" s="137">
        <v>113927021</v>
      </c>
      <c r="X21" s="137">
        <v>124782124</v>
      </c>
      <c r="Y21" s="137">
        <v>135721492</v>
      </c>
      <c r="Z21" s="137">
        <v>133057677</v>
      </c>
      <c r="AA21" s="137">
        <v>140009027</v>
      </c>
      <c r="AB21" s="137">
        <v>92536974</v>
      </c>
      <c r="AC21" s="137">
        <v>234474878</v>
      </c>
      <c r="AD21" s="135"/>
    </row>
    <row r="22" spans="2:30" ht="13.5" customHeight="1" x14ac:dyDescent="0.25">
      <c r="B22" s="190"/>
      <c r="C22" s="192"/>
      <c r="D22" s="192"/>
      <c r="E22" s="106" t="s">
        <v>581</v>
      </c>
      <c r="F22" s="122">
        <f t="shared" ref="F22:O22" si="9">(F21*T27)</f>
        <v>1143.5609422159214</v>
      </c>
      <c r="G22" s="122">
        <f t="shared" si="9"/>
        <v>1138.6018552392968</v>
      </c>
      <c r="H22" s="122">
        <f t="shared" si="9"/>
        <v>1033.1630495785021</v>
      </c>
      <c r="I22" s="122">
        <f t="shared" si="9"/>
        <v>928.45473525294847</v>
      </c>
      <c r="J22" s="122">
        <f t="shared" si="9"/>
        <v>984.43978765044187</v>
      </c>
      <c r="K22" s="122">
        <f t="shared" si="9"/>
        <v>996.2723030546141</v>
      </c>
      <c r="L22" s="122">
        <f t="shared" si="9"/>
        <v>1061.9718433461201</v>
      </c>
      <c r="M22" s="122">
        <f t="shared" si="9"/>
        <v>1075.9720982185513</v>
      </c>
      <c r="N22" s="122">
        <f t="shared" si="9"/>
        <v>1244.9776328791356</v>
      </c>
      <c r="O22" s="123">
        <f t="shared" si="9"/>
        <v>1709.702276490083</v>
      </c>
      <c r="Q22" s="193"/>
      <c r="R22" s="193"/>
      <c r="S22" s="136" t="s">
        <v>579</v>
      </c>
      <c r="T22" s="137">
        <v>259219043</v>
      </c>
      <c r="U22" s="137">
        <v>274893626</v>
      </c>
      <c r="V22" s="137">
        <v>330532525</v>
      </c>
      <c r="W22" s="137">
        <v>309836340</v>
      </c>
      <c r="X22" s="137">
        <v>316466453</v>
      </c>
      <c r="Y22" s="137">
        <v>329800541</v>
      </c>
      <c r="Z22" s="137">
        <v>320313550</v>
      </c>
      <c r="AA22" s="137">
        <v>376417113</v>
      </c>
      <c r="AB22" s="137">
        <v>410777451</v>
      </c>
      <c r="AC22" s="137">
        <v>433079135</v>
      </c>
      <c r="AD22" s="135"/>
    </row>
    <row r="23" spans="2:30" ht="13.5" customHeight="1" x14ac:dyDescent="0.25">
      <c r="B23" s="107"/>
      <c r="C23" s="107"/>
      <c r="D23" s="107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Q23" s="193"/>
      <c r="R23" s="193"/>
      <c r="S23" s="136" t="s">
        <v>578</v>
      </c>
      <c r="T23" s="138">
        <f t="shared" ref="T23:AC23" si="10">(T21/(T22+T21))</f>
        <v>0.32240623306801691</v>
      </c>
      <c r="U23" s="138">
        <f t="shared" si="10"/>
        <v>0.30723174016905463</v>
      </c>
      <c r="V23" s="138">
        <f t="shared" si="10"/>
        <v>0.25921524278781127</v>
      </c>
      <c r="W23" s="138">
        <f t="shared" si="10"/>
        <v>0.26884585003090911</v>
      </c>
      <c r="X23" s="138">
        <f t="shared" si="10"/>
        <v>0.28279326099673746</v>
      </c>
      <c r="Y23" s="138">
        <f t="shared" si="10"/>
        <v>0.29154687077936869</v>
      </c>
      <c r="Z23" s="138">
        <f t="shared" si="10"/>
        <v>0.29348504950447596</v>
      </c>
      <c r="AA23" s="138">
        <f t="shared" si="10"/>
        <v>0.27111142553705742</v>
      </c>
      <c r="AB23" s="138">
        <f t="shared" si="10"/>
        <v>0.18385519946105261</v>
      </c>
      <c r="AC23" s="138">
        <f t="shared" si="10"/>
        <v>0.35124480331751073</v>
      </c>
      <c r="AD23" s="135"/>
    </row>
    <row r="24" spans="2:30" ht="13.5" customHeight="1" x14ac:dyDescent="0.25">
      <c r="B24" s="189">
        <v>11050</v>
      </c>
      <c r="C24" s="192" t="s">
        <v>191</v>
      </c>
      <c r="D24" s="192"/>
      <c r="E24" s="120" t="s">
        <v>440</v>
      </c>
      <c r="F24" s="109">
        <v>3824.4403349593958</v>
      </c>
      <c r="G24" s="109">
        <v>3776.657691015736</v>
      </c>
      <c r="H24" s="109">
        <v>3788.061191970417</v>
      </c>
      <c r="I24" s="109">
        <v>3667.3427362010802</v>
      </c>
      <c r="J24" s="109">
        <v>3790.0191873449899</v>
      </c>
      <c r="K24" s="109">
        <v>3791.8254538335259</v>
      </c>
      <c r="L24" s="109">
        <v>3955.9250300641811</v>
      </c>
      <c r="M24" s="109">
        <v>4055.7001130797025</v>
      </c>
      <c r="N24" s="109">
        <v>4099.6203856629509</v>
      </c>
      <c r="O24" s="109">
        <v>4185.5014488834495</v>
      </c>
      <c r="Q24" s="139"/>
      <c r="R24" s="139"/>
      <c r="S24" s="140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</row>
    <row r="25" spans="2:30" ht="13.5" customHeight="1" x14ac:dyDescent="0.25">
      <c r="B25" s="189"/>
      <c r="C25" s="192"/>
      <c r="D25" s="192"/>
      <c r="E25" s="106" t="s">
        <v>581</v>
      </c>
      <c r="F25" s="124">
        <f t="shared" ref="F25:O25" si="11">(F24*T31)</f>
        <v>3158.9792400837277</v>
      </c>
      <c r="G25" s="124">
        <f t="shared" si="11"/>
        <v>3078.8951531225634</v>
      </c>
      <c r="H25" s="124">
        <f t="shared" si="11"/>
        <v>3114.1222243152652</v>
      </c>
      <c r="I25" s="124">
        <f t="shared" si="11"/>
        <v>2966.1772892555691</v>
      </c>
      <c r="J25" s="124">
        <f t="shared" si="11"/>
        <v>2954.2723025052719</v>
      </c>
      <c r="K25" s="124">
        <f t="shared" si="11"/>
        <v>3056.3040443834366</v>
      </c>
      <c r="L25" s="124">
        <f t="shared" si="11"/>
        <v>3112.9739342297539</v>
      </c>
      <c r="M25" s="124">
        <f t="shared" si="11"/>
        <v>3224.0676509972691</v>
      </c>
      <c r="N25" s="124">
        <f t="shared" si="11"/>
        <v>3263.0435133388446</v>
      </c>
      <c r="O25" s="124">
        <f t="shared" si="11"/>
        <v>3325.9317899286357</v>
      </c>
      <c r="Q25" s="193">
        <v>11010</v>
      </c>
      <c r="R25" s="193" t="s">
        <v>187</v>
      </c>
      <c r="S25" s="136" t="s">
        <v>452</v>
      </c>
      <c r="T25" s="137">
        <v>71447105.11000061</v>
      </c>
      <c r="U25" s="137">
        <v>72137492.770019531</v>
      </c>
      <c r="V25" s="137">
        <v>71972369.020019531</v>
      </c>
      <c r="W25" s="137">
        <v>79028962</v>
      </c>
      <c r="X25" s="137">
        <v>82723524</v>
      </c>
      <c r="Y25" s="137">
        <v>86058423</v>
      </c>
      <c r="Z25" s="137">
        <v>89705450</v>
      </c>
      <c r="AA25" s="137">
        <v>94021379</v>
      </c>
      <c r="AB25" s="137">
        <v>100351182</v>
      </c>
      <c r="AC25" s="137">
        <v>125395931</v>
      </c>
      <c r="AD25" s="135"/>
    </row>
    <row r="26" spans="2:30" ht="13.5" customHeight="1" x14ac:dyDescent="0.25"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Q26" s="193"/>
      <c r="R26" s="193"/>
      <c r="S26" s="136" t="s">
        <v>579</v>
      </c>
      <c r="T26" s="137">
        <v>52070873</v>
      </c>
      <c r="U26" s="137">
        <v>58961601</v>
      </c>
      <c r="V26" s="137">
        <v>75066524</v>
      </c>
      <c r="W26" s="137">
        <v>80027831</v>
      </c>
      <c r="X26" s="137">
        <v>86591675</v>
      </c>
      <c r="Y26" s="137">
        <v>86661707</v>
      </c>
      <c r="Z26" s="137">
        <v>81721398</v>
      </c>
      <c r="AA26" s="137">
        <v>91746982</v>
      </c>
      <c r="AB26" s="137">
        <v>119724279</v>
      </c>
      <c r="AC26" s="137">
        <v>129546416</v>
      </c>
      <c r="AD26" s="135"/>
    </row>
    <row r="27" spans="2:30" ht="13.5" customHeight="1" x14ac:dyDescent="0.25">
      <c r="B27" s="190">
        <v>11070</v>
      </c>
      <c r="C27" s="192" t="s">
        <v>193</v>
      </c>
      <c r="D27" s="192"/>
      <c r="E27" s="120" t="s">
        <v>440</v>
      </c>
      <c r="F27" s="109">
        <v>2686.200386476462</v>
      </c>
      <c r="G27" s="109">
        <v>2836.0997603143906</v>
      </c>
      <c r="H27" s="109">
        <v>2603.4548294095907</v>
      </c>
      <c r="I27" s="109">
        <v>2883.7131779780507</v>
      </c>
      <c r="J27" s="109">
        <v>3076.7183840080725</v>
      </c>
      <c r="K27" s="109">
        <v>2617.5043741067498</v>
      </c>
      <c r="L27" s="109">
        <v>2911.4514052680879</v>
      </c>
      <c r="M27" s="109">
        <v>2989.2117943533412</v>
      </c>
      <c r="N27" s="109">
        <v>3073.4994443879332</v>
      </c>
      <c r="O27" s="109">
        <v>3124.8297138595663</v>
      </c>
      <c r="Q27" s="193"/>
      <c r="R27" s="193"/>
      <c r="S27" s="136" t="s">
        <v>578</v>
      </c>
      <c r="T27" s="138">
        <f t="shared" ref="T27:AC27" si="12">(T25/(T26+T25))</f>
        <v>0.57843486594617366</v>
      </c>
      <c r="U27" s="138">
        <f t="shared" si="12"/>
        <v>0.5502516508357157</v>
      </c>
      <c r="V27" s="138">
        <f t="shared" si="12"/>
        <v>0.4894784471086871</v>
      </c>
      <c r="W27" s="138">
        <f t="shared" si="12"/>
        <v>0.49686002407957514</v>
      </c>
      <c r="X27" s="138">
        <f t="shared" si="12"/>
        <v>0.48857707098108777</v>
      </c>
      <c r="Y27" s="138">
        <f t="shared" si="12"/>
        <v>0.49825357935985803</v>
      </c>
      <c r="Z27" s="138">
        <f t="shared" si="12"/>
        <v>0.52328705244583396</v>
      </c>
      <c r="AA27" s="138">
        <f t="shared" si="12"/>
        <v>0.50612159408565816</v>
      </c>
      <c r="AB27" s="138">
        <f t="shared" si="12"/>
        <v>0.45598533132233221</v>
      </c>
      <c r="AC27" s="138">
        <f t="shared" si="12"/>
        <v>0.49185995373299046</v>
      </c>
      <c r="AD27" s="135"/>
    </row>
    <row r="28" spans="2:30" ht="13.5" customHeight="1" x14ac:dyDescent="0.25">
      <c r="B28" s="190"/>
      <c r="C28" s="192"/>
      <c r="D28" s="192"/>
      <c r="E28" s="106" t="s">
        <v>581</v>
      </c>
      <c r="F28" s="123">
        <f t="shared" ref="F28:O28" si="13">(F27*T35)</f>
        <v>1758.2825884287315</v>
      </c>
      <c r="G28" s="123">
        <f t="shared" si="13"/>
        <v>1826.7623540965433</v>
      </c>
      <c r="H28" s="123">
        <f t="shared" si="13"/>
        <v>1541.9033355863946</v>
      </c>
      <c r="I28" s="123">
        <f t="shared" si="13"/>
        <v>1503.3798530279714</v>
      </c>
      <c r="J28" s="123">
        <f t="shared" si="13"/>
        <v>1521.9861159206507</v>
      </c>
      <c r="K28" s="122">
        <f t="shared" si="13"/>
        <v>1318.6278852145581</v>
      </c>
      <c r="L28" s="122">
        <f t="shared" si="13"/>
        <v>1392.4538099011143</v>
      </c>
      <c r="M28" s="122">
        <f t="shared" si="13"/>
        <v>1463.5080793896409</v>
      </c>
      <c r="N28" s="122">
        <f t="shared" si="13"/>
        <v>1464.0623319193994</v>
      </c>
      <c r="O28" s="122">
        <f t="shared" si="13"/>
        <v>1396.2794722677856</v>
      </c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</row>
    <row r="29" spans="2:30" ht="13.5" customHeight="1" x14ac:dyDescent="0.25">
      <c r="Q29" s="193">
        <v>11050</v>
      </c>
      <c r="R29" s="193" t="s">
        <v>191</v>
      </c>
      <c r="S29" s="136" t="s">
        <v>452</v>
      </c>
      <c r="T29" s="137">
        <v>238978926</v>
      </c>
      <c r="U29" s="137">
        <v>253503376</v>
      </c>
      <c r="V29" s="137">
        <v>267964205</v>
      </c>
      <c r="W29" s="137">
        <v>256307738</v>
      </c>
      <c r="X29" s="137">
        <v>289321454</v>
      </c>
      <c r="Y29" s="137">
        <v>293225130</v>
      </c>
      <c r="Z29" s="137">
        <v>271180776</v>
      </c>
      <c r="AA29" s="137">
        <v>256576160</v>
      </c>
      <c r="AB29" s="137">
        <v>291275273</v>
      </c>
      <c r="AC29" s="137">
        <v>322893513</v>
      </c>
      <c r="AD29" s="135"/>
    </row>
    <row r="30" spans="2:30" ht="13.5" customHeight="1" x14ac:dyDescent="0.25">
      <c r="B30" s="191" t="s">
        <v>580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Q30" s="193"/>
      <c r="R30" s="193"/>
      <c r="S30" s="136" t="s">
        <v>579</v>
      </c>
      <c r="T30" s="137">
        <v>50342584</v>
      </c>
      <c r="U30" s="137">
        <v>57450855</v>
      </c>
      <c r="V30" s="137">
        <v>57991147</v>
      </c>
      <c r="W30" s="137">
        <v>60587791</v>
      </c>
      <c r="X30" s="137">
        <v>81847399</v>
      </c>
      <c r="Y30" s="137">
        <v>70566723</v>
      </c>
      <c r="Z30" s="137">
        <v>73432074</v>
      </c>
      <c r="AA30" s="137">
        <v>66182564</v>
      </c>
      <c r="AB30" s="137">
        <v>74676956</v>
      </c>
      <c r="AC30" s="137">
        <v>83450138</v>
      </c>
      <c r="AD30" s="135"/>
    </row>
    <row r="31" spans="2:30" ht="13.5" customHeight="1" x14ac:dyDescent="0.25">
      <c r="B31" s="107"/>
      <c r="C31" s="107"/>
      <c r="D31" s="107"/>
      <c r="Q31" s="193"/>
      <c r="R31" s="193"/>
      <c r="S31" s="136" t="s">
        <v>578</v>
      </c>
      <c r="T31" s="138">
        <f t="shared" ref="T31:AC31" si="14">(T29/(T30+T29))</f>
        <v>0.82599778357302223</v>
      </c>
      <c r="U31" s="138">
        <f t="shared" si="14"/>
        <v>0.81524337258495128</v>
      </c>
      <c r="V31" s="138">
        <f t="shared" si="14"/>
        <v>0.82208867980176625</v>
      </c>
      <c r="W31" s="138">
        <f t="shared" si="14"/>
        <v>0.80880831234447614</v>
      </c>
      <c r="X31" s="138">
        <f t="shared" si="14"/>
        <v>0.77948742644092495</v>
      </c>
      <c r="Y31" s="138">
        <f t="shared" si="14"/>
        <v>0.80602445486870211</v>
      </c>
      <c r="Z31" s="138">
        <f t="shared" si="14"/>
        <v>0.78691428947005315</v>
      </c>
      <c r="AA31" s="138">
        <f t="shared" si="14"/>
        <v>0.79494724982244014</v>
      </c>
      <c r="AB31" s="138">
        <f t="shared" si="14"/>
        <v>0.79593796653715698</v>
      </c>
      <c r="AC31" s="138">
        <f t="shared" si="14"/>
        <v>0.7946316183490707</v>
      </c>
      <c r="AD31" s="135"/>
    </row>
    <row r="32" spans="2:30" ht="13.5" customHeight="1" x14ac:dyDescent="0.25">
      <c r="B32" s="107"/>
      <c r="C32" s="107"/>
      <c r="D32" s="107"/>
      <c r="E32" s="10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</row>
    <row r="33" spans="2:30" ht="13.5" customHeight="1" x14ac:dyDescent="0.25">
      <c r="Q33" s="193">
        <v>11070</v>
      </c>
      <c r="R33" s="193" t="s">
        <v>193</v>
      </c>
      <c r="S33" s="136" t="s">
        <v>452</v>
      </c>
      <c r="T33" s="137">
        <v>237463441</v>
      </c>
      <c r="U33" s="137">
        <v>240181391</v>
      </c>
      <c r="V33" s="137">
        <v>220754377</v>
      </c>
      <c r="W33" s="137">
        <v>165122817</v>
      </c>
      <c r="X33" s="137">
        <v>165308834</v>
      </c>
      <c r="Y33" s="137">
        <v>182239583</v>
      </c>
      <c r="Z33" s="137">
        <v>160856109</v>
      </c>
      <c r="AA33" s="137">
        <v>171379598</v>
      </c>
      <c r="AB33" s="137">
        <v>207831593</v>
      </c>
      <c r="AC33" s="137">
        <v>230857566</v>
      </c>
      <c r="AD33" s="135"/>
    </row>
    <row r="34" spans="2:30" ht="13.5" customHeight="1" x14ac:dyDescent="0.25">
      <c r="Q34" s="193"/>
      <c r="R34" s="193"/>
      <c r="S34" s="136" t="s">
        <v>579</v>
      </c>
      <c r="T34" s="137">
        <v>125319192</v>
      </c>
      <c r="U34" s="137">
        <v>132706951</v>
      </c>
      <c r="V34" s="137">
        <v>151982380</v>
      </c>
      <c r="W34" s="137">
        <v>151608076</v>
      </c>
      <c r="X34" s="137">
        <v>168865521</v>
      </c>
      <c r="Y34" s="137">
        <v>179509862</v>
      </c>
      <c r="Z34" s="137">
        <v>175474433</v>
      </c>
      <c r="AA34" s="137">
        <v>178662826</v>
      </c>
      <c r="AB34" s="137">
        <v>228468332</v>
      </c>
      <c r="AC34" s="137">
        <v>285794434</v>
      </c>
      <c r="AD34" s="135"/>
    </row>
    <row r="35" spans="2:30" ht="13.5" customHeight="1" x14ac:dyDescent="0.25">
      <c r="B35" s="107"/>
      <c r="C35" s="107"/>
      <c r="D35" s="107"/>
      <c r="Q35" s="193"/>
      <c r="R35" s="193"/>
      <c r="S35" s="136" t="s">
        <v>578</v>
      </c>
      <c r="T35" s="138">
        <f t="shared" ref="T35:AC35" si="15">(T33/(T34+T33))</f>
        <v>0.65456121489696562</v>
      </c>
      <c r="U35" s="138">
        <f t="shared" si="15"/>
        <v>0.64411075366898973</v>
      </c>
      <c r="V35" s="138">
        <f t="shared" si="15"/>
        <v>0.59225277049883218</v>
      </c>
      <c r="W35" s="138">
        <f t="shared" si="15"/>
        <v>0.52133473762535698</v>
      </c>
      <c r="X35" s="138">
        <f t="shared" si="15"/>
        <v>0.49467839625216004</v>
      </c>
      <c r="Y35" s="138">
        <f t="shared" si="15"/>
        <v>0.50377294428191866</v>
      </c>
      <c r="Z35" s="138">
        <f t="shared" si="15"/>
        <v>0.47826792072900715</v>
      </c>
      <c r="AA35" s="138">
        <f t="shared" si="15"/>
        <v>0.48959664957639537</v>
      </c>
      <c r="AB35" s="138">
        <f t="shared" si="15"/>
        <v>0.47635028358072717</v>
      </c>
      <c r="AC35" s="138">
        <f t="shared" si="15"/>
        <v>0.44683377979762007</v>
      </c>
      <c r="AD35" s="135"/>
    </row>
    <row r="36" spans="2:30" ht="13.5" customHeight="1" x14ac:dyDescent="0.25">
      <c r="B36" s="107"/>
      <c r="C36" s="107"/>
      <c r="D36" s="107"/>
      <c r="E36" s="10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2:30" ht="13.5" customHeight="1" x14ac:dyDescent="0.25"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</row>
    <row r="38" spans="2:30" ht="13.5" customHeight="1" x14ac:dyDescent="0.25"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</row>
    <row r="39" spans="2:30" ht="13.5" customHeight="1" x14ac:dyDescent="0.25"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  <row r="40" spans="2:30" ht="13.5" customHeight="1" x14ac:dyDescent="0.25">
      <c r="E40" s="105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</row>
    <row r="41" spans="2:30" ht="13.5" customHeight="1" x14ac:dyDescent="0.25">
      <c r="F41" s="104"/>
      <c r="G41" s="104"/>
      <c r="H41" s="104"/>
      <c r="I41" s="104"/>
      <c r="J41" s="104"/>
      <c r="K41" s="104"/>
      <c r="L41" s="104"/>
      <c r="M41" s="104"/>
      <c r="N41" s="104"/>
      <c r="O41" s="104"/>
    </row>
    <row r="42" spans="2:30" ht="13.5" customHeight="1" x14ac:dyDescent="0.25">
      <c r="F42" s="104"/>
      <c r="G42" s="104"/>
      <c r="H42" s="104"/>
      <c r="I42" s="104"/>
      <c r="J42" s="104"/>
      <c r="K42" s="104"/>
      <c r="L42" s="104"/>
      <c r="M42" s="104"/>
      <c r="N42" s="104"/>
      <c r="O42" s="104"/>
    </row>
    <row r="43" spans="2:30" ht="13.5" customHeight="1" x14ac:dyDescent="0.25">
      <c r="F43" s="104"/>
      <c r="G43" s="104"/>
      <c r="H43" s="104"/>
      <c r="I43" s="104"/>
      <c r="J43" s="104"/>
      <c r="K43" s="104"/>
      <c r="L43" s="104"/>
      <c r="M43" s="104"/>
      <c r="N43" s="104"/>
      <c r="O43" s="104"/>
    </row>
    <row r="44" spans="2:30" ht="13.5" customHeight="1" x14ac:dyDescent="0.25">
      <c r="F44" s="104"/>
      <c r="G44" s="104"/>
      <c r="H44" s="104"/>
      <c r="I44" s="104"/>
      <c r="J44" s="104"/>
      <c r="K44" s="104"/>
      <c r="L44" s="104"/>
      <c r="M44" s="104"/>
      <c r="N44" s="104"/>
      <c r="O44" s="104"/>
    </row>
    <row r="45" spans="2:30" ht="13.5" customHeight="1" x14ac:dyDescent="0.25">
      <c r="F45" s="104"/>
      <c r="G45" s="104"/>
      <c r="H45" s="104"/>
      <c r="I45" s="104"/>
      <c r="J45" s="104"/>
      <c r="K45" s="104"/>
      <c r="L45" s="104"/>
      <c r="M45" s="104"/>
      <c r="N45" s="104"/>
      <c r="O45" s="104"/>
    </row>
    <row r="46" spans="2:30" ht="13.5" customHeight="1" x14ac:dyDescent="0.25"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2:30" ht="13.5" customHeight="1" x14ac:dyDescent="0.25"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</sheetData>
  <mergeCells count="35">
    <mergeCell ref="C15:D16"/>
    <mergeCell ref="B6:B7"/>
    <mergeCell ref="B9:B10"/>
    <mergeCell ref="C2:O3"/>
    <mergeCell ref="B2:B3"/>
    <mergeCell ref="C6:D7"/>
    <mergeCell ref="C9:D10"/>
    <mergeCell ref="C12:D13"/>
    <mergeCell ref="B12:B13"/>
    <mergeCell ref="B15:B16"/>
    <mergeCell ref="Q5:Q7"/>
    <mergeCell ref="R5:R7"/>
    <mergeCell ref="Q9:Q11"/>
    <mergeCell ref="R9:R11"/>
    <mergeCell ref="Q13:Q15"/>
    <mergeCell ref="R13:R15"/>
    <mergeCell ref="Q29:Q31"/>
    <mergeCell ref="R29:R31"/>
    <mergeCell ref="Q33:Q35"/>
    <mergeCell ref="R33:R35"/>
    <mergeCell ref="Q17:Q19"/>
    <mergeCell ref="R17:R19"/>
    <mergeCell ref="Q21:Q23"/>
    <mergeCell ref="R21:R23"/>
    <mergeCell ref="Q25:Q27"/>
    <mergeCell ref="R25:R27"/>
    <mergeCell ref="B24:B25"/>
    <mergeCell ref="B21:B22"/>
    <mergeCell ref="B18:B19"/>
    <mergeCell ref="B30:O30"/>
    <mergeCell ref="B27:B28"/>
    <mergeCell ref="C18:D19"/>
    <mergeCell ref="C27:D28"/>
    <mergeCell ref="C24:D25"/>
    <mergeCell ref="C21:D22"/>
  </mergeCells>
  <hyperlinks>
    <hyperlink ref="A1" location="Obsah!A1" display="Obsah" xr:uid="{00000000-0004-0000-2C00-000000000000}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32"/>
  <sheetViews>
    <sheetView zoomScale="70" zoomScaleNormal="70" workbookViewId="0"/>
  </sheetViews>
  <sheetFormatPr defaultColWidth="8" defaultRowHeight="11.5" x14ac:dyDescent="0.25"/>
  <cols>
    <col min="1" max="1" width="10.33203125" style="103" bestFit="1" customWidth="1"/>
    <col min="2" max="2" width="12.1640625" style="103" customWidth="1"/>
    <col min="3" max="5" width="8.33203125" style="103" customWidth="1"/>
    <col min="6" max="6" width="7.58203125" style="103" customWidth="1"/>
    <col min="7" max="9" width="7.4140625" style="103" customWidth="1"/>
    <col min="10" max="16384" width="8" style="103"/>
  </cols>
  <sheetData>
    <row r="1" spans="1:10" ht="13.5" customHeight="1" x14ac:dyDescent="0.25">
      <c r="A1" s="10" t="s">
        <v>86</v>
      </c>
    </row>
    <row r="2" spans="1:10" ht="13.5" customHeight="1" x14ac:dyDescent="0.25">
      <c r="B2" s="156" t="s">
        <v>594</v>
      </c>
      <c r="C2" s="183" t="s">
        <v>607</v>
      </c>
      <c r="D2" s="183"/>
      <c r="E2" s="183"/>
      <c r="F2" s="183"/>
      <c r="G2" s="183"/>
      <c r="H2" s="183"/>
      <c r="I2" s="183"/>
      <c r="J2" s="115"/>
    </row>
    <row r="3" spans="1:10" ht="13.5" customHeight="1" x14ac:dyDescent="0.25">
      <c r="B3" s="156"/>
      <c r="C3" s="183"/>
      <c r="D3" s="183"/>
      <c r="E3" s="183"/>
      <c r="F3" s="183"/>
      <c r="G3" s="183"/>
      <c r="H3" s="183"/>
      <c r="I3" s="183"/>
      <c r="J3" s="115"/>
    </row>
    <row r="4" spans="1:10" ht="13.5" customHeight="1" x14ac:dyDescent="0.25">
      <c r="B4" s="116"/>
      <c r="C4" s="117"/>
      <c r="D4" s="117"/>
      <c r="E4" s="117"/>
      <c r="F4" s="117"/>
      <c r="G4" s="117"/>
      <c r="H4" s="117"/>
      <c r="I4" s="117"/>
      <c r="J4" s="115"/>
    </row>
    <row r="5" spans="1:10" ht="13.5" customHeight="1" x14ac:dyDescent="0.25">
      <c r="B5" s="197" t="s">
        <v>604</v>
      </c>
      <c r="C5" s="197"/>
      <c r="D5" s="128"/>
      <c r="E5" s="198" t="s">
        <v>440</v>
      </c>
      <c r="F5" s="198"/>
      <c r="G5" s="107"/>
      <c r="H5" s="107"/>
      <c r="I5" s="199"/>
    </row>
    <row r="6" spans="1:10" ht="13.5" customHeight="1" x14ac:dyDescent="0.25">
      <c r="B6" s="129" t="s">
        <v>596</v>
      </c>
      <c r="C6" s="92"/>
      <c r="D6" s="92"/>
      <c r="E6" s="194">
        <v>1035</v>
      </c>
      <c r="F6" s="194"/>
      <c r="G6" s="107"/>
      <c r="H6" s="107"/>
      <c r="I6" s="199"/>
    </row>
    <row r="7" spans="1:10" ht="13.5" customHeight="1" x14ac:dyDescent="0.25">
      <c r="B7" s="129" t="s">
        <v>597</v>
      </c>
      <c r="C7" s="92"/>
      <c r="D7" s="92"/>
      <c r="E7" s="194">
        <v>564</v>
      </c>
      <c r="F7" s="194"/>
      <c r="G7" s="118"/>
      <c r="H7" s="118"/>
      <c r="I7" s="118"/>
    </row>
    <row r="8" spans="1:10" ht="13.5" customHeight="1" x14ac:dyDescent="0.25">
      <c r="B8" s="129" t="s">
        <v>598</v>
      </c>
      <c r="C8" s="92"/>
      <c r="D8" s="92"/>
      <c r="E8" s="194">
        <v>751</v>
      </c>
      <c r="F8" s="194"/>
      <c r="G8" s="119"/>
      <c r="H8" s="119"/>
      <c r="I8" s="119"/>
    </row>
    <row r="9" spans="1:10" ht="13.5" customHeight="1" x14ac:dyDescent="0.25">
      <c r="B9" s="129" t="s">
        <v>599</v>
      </c>
      <c r="C9" s="92"/>
      <c r="D9" s="92"/>
      <c r="E9" s="196">
        <v>1690</v>
      </c>
      <c r="F9" s="196"/>
      <c r="G9" s="110"/>
      <c r="H9" s="110"/>
      <c r="I9" s="110"/>
    </row>
    <row r="10" spans="1:10" ht="13.5" customHeight="1" x14ac:dyDescent="0.25">
      <c r="B10" s="129" t="s">
        <v>600</v>
      </c>
      <c r="C10" s="92"/>
      <c r="D10" s="92"/>
      <c r="E10" s="194">
        <v>1130</v>
      </c>
      <c r="F10" s="194"/>
      <c r="G10" s="119"/>
      <c r="H10" s="119"/>
      <c r="I10" s="119"/>
    </row>
    <row r="11" spans="1:10" ht="13.5" customHeight="1" x14ac:dyDescent="0.25">
      <c r="B11" s="129" t="s">
        <v>601</v>
      </c>
      <c r="C11" s="92"/>
      <c r="D11" s="92"/>
      <c r="E11" s="194">
        <v>753</v>
      </c>
      <c r="F11" s="194"/>
      <c r="G11" s="119"/>
      <c r="H11" s="119"/>
      <c r="I11" s="119"/>
    </row>
    <row r="12" spans="1:10" ht="13.5" customHeight="1" x14ac:dyDescent="0.25">
      <c r="B12" s="129" t="s">
        <v>602</v>
      </c>
      <c r="C12" s="92"/>
      <c r="D12" s="92"/>
      <c r="E12" s="194">
        <v>718</v>
      </c>
      <c r="F12" s="194"/>
      <c r="G12" s="110"/>
      <c r="H12" s="110"/>
      <c r="I12" s="110"/>
    </row>
    <row r="13" spans="1:10" ht="13.5" customHeight="1" x14ac:dyDescent="0.25">
      <c r="B13" s="129" t="s">
        <v>603</v>
      </c>
      <c r="C13" s="92"/>
      <c r="D13" s="92"/>
      <c r="E13" s="194">
        <v>1066</v>
      </c>
      <c r="F13" s="194"/>
      <c r="G13" s="119"/>
      <c r="H13" s="119"/>
      <c r="I13" s="119"/>
    </row>
    <row r="14" spans="1:10" ht="13.5" customHeight="1" x14ac:dyDescent="0.25"/>
    <row r="15" spans="1:10" ht="13.5" customHeight="1" x14ac:dyDescent="0.25">
      <c r="B15" s="195" t="s">
        <v>606</v>
      </c>
      <c r="C15" s="195"/>
      <c r="D15" s="195"/>
      <c r="E15" s="195"/>
      <c r="F15" s="195"/>
      <c r="G15" s="195"/>
      <c r="H15" s="195"/>
      <c r="I15" s="195"/>
    </row>
    <row r="16" spans="1:10" ht="13.5" customHeight="1" x14ac:dyDescent="0.25">
      <c r="B16" s="195"/>
      <c r="C16" s="195"/>
      <c r="D16" s="195"/>
      <c r="E16" s="195"/>
      <c r="F16" s="195"/>
      <c r="G16" s="195"/>
      <c r="H16" s="195"/>
      <c r="I16" s="195"/>
    </row>
    <row r="17" spans="2:9" ht="13.5" customHeight="1" x14ac:dyDescent="0.25">
      <c r="B17" s="107"/>
      <c r="C17" s="107"/>
      <c r="D17" s="107"/>
      <c r="E17" s="107"/>
      <c r="F17" s="105"/>
    </row>
    <row r="18" spans="2:9" ht="13.5" customHeight="1" x14ac:dyDescent="0.25"/>
    <row r="19" spans="2:9" ht="13.5" customHeight="1" x14ac:dyDescent="0.25"/>
    <row r="20" spans="2:9" ht="13.5" customHeight="1" x14ac:dyDescent="0.25">
      <c r="B20" s="107"/>
      <c r="C20" s="107"/>
      <c r="D20" s="107"/>
      <c r="E20" s="107"/>
    </row>
    <row r="21" spans="2:9" ht="13.5" customHeight="1" x14ac:dyDescent="0.25">
      <c r="B21" s="107"/>
      <c r="C21" s="107"/>
      <c r="D21" s="107"/>
      <c r="E21" s="107"/>
      <c r="F21" s="105"/>
    </row>
    <row r="22" spans="2:9" ht="13.5" customHeight="1" x14ac:dyDescent="0.25"/>
    <row r="23" spans="2:9" ht="13.5" customHeight="1" x14ac:dyDescent="0.25"/>
    <row r="24" spans="2:9" ht="13.5" customHeight="1" x14ac:dyDescent="0.25"/>
    <row r="25" spans="2:9" ht="13.5" customHeight="1" x14ac:dyDescent="0.25">
      <c r="F25" s="105"/>
      <c r="G25" s="104"/>
      <c r="H25" s="104"/>
      <c r="I25" s="104"/>
    </row>
    <row r="26" spans="2:9" ht="13.5" customHeight="1" x14ac:dyDescent="0.25">
      <c r="G26" s="104"/>
      <c r="H26" s="104"/>
      <c r="I26" s="104"/>
    </row>
    <row r="27" spans="2:9" ht="13.5" customHeight="1" x14ac:dyDescent="0.25">
      <c r="G27" s="104"/>
      <c r="H27" s="104"/>
      <c r="I27" s="104"/>
    </row>
    <row r="28" spans="2:9" ht="13.5" customHeight="1" x14ac:dyDescent="0.25">
      <c r="G28" s="104"/>
      <c r="H28" s="104"/>
      <c r="I28" s="104"/>
    </row>
    <row r="29" spans="2:9" ht="13.5" customHeight="1" x14ac:dyDescent="0.25">
      <c r="G29" s="104"/>
      <c r="H29" s="104"/>
      <c r="I29" s="104"/>
    </row>
    <row r="30" spans="2:9" ht="13.5" customHeight="1" x14ac:dyDescent="0.25">
      <c r="G30" s="104"/>
      <c r="H30" s="104"/>
      <c r="I30" s="104"/>
    </row>
    <row r="31" spans="2:9" ht="13.5" customHeight="1" x14ac:dyDescent="0.25">
      <c r="G31" s="104"/>
      <c r="H31" s="104"/>
      <c r="I31" s="104"/>
    </row>
    <row r="32" spans="2:9" ht="13.5" customHeight="1" x14ac:dyDescent="0.25">
      <c r="G32" s="104"/>
      <c r="H32" s="104"/>
      <c r="I32" s="104"/>
    </row>
  </sheetData>
  <mergeCells count="14">
    <mergeCell ref="B2:B3"/>
    <mergeCell ref="C2:I3"/>
    <mergeCell ref="B5:C5"/>
    <mergeCell ref="E5:F5"/>
    <mergeCell ref="I5:I6"/>
    <mergeCell ref="E6:F6"/>
    <mergeCell ref="E13:F13"/>
    <mergeCell ref="B15:I16"/>
    <mergeCell ref="E7:F7"/>
    <mergeCell ref="E8:F8"/>
    <mergeCell ref="E9:F9"/>
    <mergeCell ref="E10:F10"/>
    <mergeCell ref="E11:F11"/>
    <mergeCell ref="E12:F12"/>
  </mergeCells>
  <hyperlinks>
    <hyperlink ref="A1" location="Obsah!A1" display="Obsah" xr:uid="{00000000-0004-0000-2D00-000000000000}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32"/>
  <sheetViews>
    <sheetView zoomScale="70" zoomScaleNormal="70" workbookViewId="0"/>
  </sheetViews>
  <sheetFormatPr defaultColWidth="8" defaultRowHeight="11.5" x14ac:dyDescent="0.25"/>
  <cols>
    <col min="1" max="1" width="10.33203125" style="103" bestFit="1" customWidth="1"/>
    <col min="2" max="2" width="12.1640625" style="103" customWidth="1"/>
    <col min="3" max="5" width="8.33203125" style="103" customWidth="1"/>
    <col min="6" max="6" width="7.58203125" style="103" customWidth="1"/>
    <col min="7" max="9" width="7.4140625" style="103" customWidth="1"/>
    <col min="10" max="16384" width="8" style="103"/>
  </cols>
  <sheetData>
    <row r="1" spans="1:10" ht="13.5" customHeight="1" x14ac:dyDescent="0.25">
      <c r="A1" s="10" t="s">
        <v>86</v>
      </c>
    </row>
    <row r="2" spans="1:10" ht="13.5" customHeight="1" x14ac:dyDescent="0.25">
      <c r="B2" s="156" t="s">
        <v>593</v>
      </c>
      <c r="C2" s="183" t="s">
        <v>605</v>
      </c>
      <c r="D2" s="183"/>
      <c r="E2" s="183"/>
      <c r="F2" s="183"/>
      <c r="G2" s="183"/>
      <c r="H2" s="183"/>
      <c r="I2" s="183"/>
      <c r="J2" s="115"/>
    </row>
    <row r="3" spans="1:10" ht="13.5" customHeight="1" x14ac:dyDescent="0.25">
      <c r="B3" s="156"/>
      <c r="C3" s="183"/>
      <c r="D3" s="183"/>
      <c r="E3" s="183"/>
      <c r="F3" s="183"/>
      <c r="G3" s="183"/>
      <c r="H3" s="183"/>
      <c r="I3" s="183"/>
      <c r="J3" s="115"/>
    </row>
    <row r="4" spans="1:10" ht="13.5" customHeight="1" x14ac:dyDescent="0.25">
      <c r="B4" s="116"/>
      <c r="C4" s="117"/>
      <c r="D4" s="117"/>
      <c r="E4" s="117"/>
      <c r="F4" s="117"/>
      <c r="G4" s="117"/>
      <c r="H4" s="117"/>
      <c r="I4" s="117"/>
      <c r="J4" s="115"/>
    </row>
    <row r="5" spans="1:10" ht="13.5" customHeight="1" x14ac:dyDescent="0.25">
      <c r="B5" s="197" t="s">
        <v>604</v>
      </c>
      <c r="C5" s="197"/>
      <c r="D5" s="128"/>
      <c r="E5" s="198" t="s">
        <v>440</v>
      </c>
      <c r="F5" s="198"/>
      <c r="G5" s="107"/>
      <c r="H5" s="107"/>
      <c r="I5" s="199"/>
    </row>
    <row r="6" spans="1:10" ht="13.5" customHeight="1" x14ac:dyDescent="0.25">
      <c r="B6" s="129" t="s">
        <v>596</v>
      </c>
      <c r="C6" s="92"/>
      <c r="D6" s="92"/>
      <c r="E6" s="196">
        <v>1609</v>
      </c>
      <c r="F6" s="196"/>
      <c r="G6" s="107"/>
      <c r="H6" s="107"/>
      <c r="I6" s="199"/>
    </row>
    <row r="7" spans="1:10" ht="13.5" customHeight="1" x14ac:dyDescent="0.25">
      <c r="B7" s="129" t="s">
        <v>597</v>
      </c>
      <c r="C7" s="92"/>
      <c r="D7" s="92"/>
      <c r="E7" s="194">
        <v>948</v>
      </c>
      <c r="F7" s="194"/>
      <c r="G7" s="118"/>
      <c r="H7" s="118"/>
      <c r="I7" s="118"/>
    </row>
    <row r="8" spans="1:10" ht="13.5" customHeight="1" x14ac:dyDescent="0.25">
      <c r="B8" s="129" t="s">
        <v>598</v>
      </c>
      <c r="C8" s="92"/>
      <c r="D8" s="92"/>
      <c r="E8" s="194">
        <v>812</v>
      </c>
      <c r="F8" s="194"/>
      <c r="G8" s="119"/>
      <c r="H8" s="119"/>
      <c r="I8" s="119"/>
    </row>
    <row r="9" spans="1:10" ht="13.5" customHeight="1" x14ac:dyDescent="0.25">
      <c r="B9" s="129" t="s">
        <v>599</v>
      </c>
      <c r="C9" s="92"/>
      <c r="D9" s="92"/>
      <c r="E9" s="196">
        <v>1953</v>
      </c>
      <c r="F9" s="196"/>
      <c r="G9" s="110"/>
      <c r="H9" s="110"/>
      <c r="I9" s="110"/>
    </row>
    <row r="10" spans="1:10" ht="13.5" customHeight="1" x14ac:dyDescent="0.25">
      <c r="B10" s="129" t="s">
        <v>600</v>
      </c>
      <c r="C10" s="92"/>
      <c r="D10" s="92"/>
      <c r="E10" s="194">
        <v>1442</v>
      </c>
      <c r="F10" s="194"/>
      <c r="G10" s="119"/>
      <c r="H10" s="119"/>
      <c r="I10" s="119"/>
    </row>
    <row r="11" spans="1:10" ht="13.5" customHeight="1" x14ac:dyDescent="0.25">
      <c r="B11" s="129" t="s">
        <v>601</v>
      </c>
      <c r="C11" s="92"/>
      <c r="D11" s="92"/>
      <c r="E11" s="196">
        <v>1685</v>
      </c>
      <c r="F11" s="196"/>
      <c r="G11" s="119"/>
      <c r="H11" s="119"/>
      <c r="I11" s="119"/>
    </row>
    <row r="12" spans="1:10" ht="13.5" customHeight="1" x14ac:dyDescent="0.25">
      <c r="B12" s="129" t="s">
        <v>602</v>
      </c>
      <c r="C12" s="92"/>
      <c r="D12" s="92"/>
      <c r="E12" s="194">
        <v>936</v>
      </c>
      <c r="F12" s="194"/>
      <c r="G12" s="110"/>
      <c r="H12" s="110"/>
      <c r="I12" s="110"/>
    </row>
    <row r="13" spans="1:10" ht="13.5" customHeight="1" x14ac:dyDescent="0.25">
      <c r="B13" s="129" t="s">
        <v>603</v>
      </c>
      <c r="C13" s="92"/>
      <c r="D13" s="92"/>
      <c r="E13" s="196">
        <v>1526</v>
      </c>
      <c r="F13" s="196"/>
      <c r="G13" s="119"/>
      <c r="H13" s="119"/>
      <c r="I13" s="119"/>
    </row>
    <row r="14" spans="1:10" ht="13.5" customHeight="1" x14ac:dyDescent="0.25"/>
    <row r="15" spans="1:10" ht="13.5" customHeight="1" x14ac:dyDescent="0.25">
      <c r="B15" s="195" t="s">
        <v>606</v>
      </c>
      <c r="C15" s="195"/>
      <c r="D15" s="195"/>
      <c r="E15" s="195"/>
      <c r="F15" s="195"/>
      <c r="G15" s="195"/>
      <c r="H15" s="195"/>
      <c r="I15" s="195"/>
    </row>
    <row r="16" spans="1:10" ht="13.5" customHeight="1" x14ac:dyDescent="0.25">
      <c r="B16" s="195"/>
      <c r="C16" s="195"/>
      <c r="D16" s="195"/>
      <c r="E16" s="195"/>
      <c r="F16" s="195"/>
      <c r="G16" s="195"/>
      <c r="H16" s="195"/>
      <c r="I16" s="195"/>
    </row>
    <row r="17" spans="2:9" ht="13.5" customHeight="1" x14ac:dyDescent="0.25">
      <c r="B17" s="107"/>
      <c r="C17" s="107"/>
      <c r="D17" s="107"/>
      <c r="E17" s="107"/>
      <c r="F17" s="105"/>
    </row>
    <row r="18" spans="2:9" ht="13.5" customHeight="1" x14ac:dyDescent="0.25"/>
    <row r="19" spans="2:9" ht="13.5" customHeight="1" x14ac:dyDescent="0.25"/>
    <row r="20" spans="2:9" ht="13.5" customHeight="1" x14ac:dyDescent="0.25">
      <c r="B20" s="107"/>
      <c r="C20" s="107"/>
      <c r="D20" s="107"/>
      <c r="E20" s="107"/>
    </row>
    <row r="21" spans="2:9" ht="13.5" customHeight="1" x14ac:dyDescent="0.25">
      <c r="B21" s="107"/>
      <c r="C21" s="107"/>
      <c r="D21" s="107"/>
      <c r="E21" s="107"/>
      <c r="F21" s="105"/>
    </row>
    <row r="22" spans="2:9" ht="13.5" customHeight="1" x14ac:dyDescent="0.25"/>
    <row r="23" spans="2:9" ht="13.5" customHeight="1" x14ac:dyDescent="0.25"/>
    <row r="24" spans="2:9" ht="13.5" customHeight="1" x14ac:dyDescent="0.25"/>
    <row r="25" spans="2:9" ht="13.5" customHeight="1" x14ac:dyDescent="0.25">
      <c r="F25" s="105"/>
      <c r="G25" s="104"/>
      <c r="H25" s="104"/>
      <c r="I25" s="104"/>
    </row>
    <row r="26" spans="2:9" ht="13.5" customHeight="1" x14ac:dyDescent="0.25">
      <c r="G26" s="104"/>
      <c r="H26" s="104"/>
      <c r="I26" s="104"/>
    </row>
    <row r="27" spans="2:9" ht="13.5" customHeight="1" x14ac:dyDescent="0.25">
      <c r="G27" s="104"/>
      <c r="H27" s="104"/>
      <c r="I27" s="104"/>
    </row>
    <row r="28" spans="2:9" ht="13.5" customHeight="1" x14ac:dyDescent="0.25">
      <c r="G28" s="104"/>
      <c r="H28" s="104"/>
      <c r="I28" s="104"/>
    </row>
    <row r="29" spans="2:9" ht="13.5" customHeight="1" x14ac:dyDescent="0.25">
      <c r="G29" s="104"/>
      <c r="H29" s="104"/>
      <c r="I29" s="104"/>
    </row>
    <row r="30" spans="2:9" ht="13.5" customHeight="1" x14ac:dyDescent="0.25">
      <c r="G30" s="104"/>
      <c r="H30" s="104"/>
      <c r="I30" s="104"/>
    </row>
    <row r="31" spans="2:9" ht="13.5" customHeight="1" x14ac:dyDescent="0.25">
      <c r="G31" s="104"/>
      <c r="H31" s="104"/>
      <c r="I31" s="104"/>
    </row>
    <row r="32" spans="2:9" ht="13.5" customHeight="1" x14ac:dyDescent="0.25">
      <c r="G32" s="104"/>
      <c r="H32" s="104"/>
      <c r="I32" s="104"/>
    </row>
  </sheetData>
  <mergeCells count="14">
    <mergeCell ref="B15:I16"/>
    <mergeCell ref="B2:B3"/>
    <mergeCell ref="I5:I6"/>
    <mergeCell ref="B5:C5"/>
    <mergeCell ref="E5:F5"/>
    <mergeCell ref="E13:F13"/>
    <mergeCell ref="E12:F12"/>
    <mergeCell ref="E11:F11"/>
    <mergeCell ref="E10:F10"/>
    <mergeCell ref="E9:F9"/>
    <mergeCell ref="E8:F8"/>
    <mergeCell ref="E7:F7"/>
    <mergeCell ref="E6:F6"/>
    <mergeCell ref="C2:I3"/>
  </mergeCells>
  <hyperlinks>
    <hyperlink ref="A1" location="Obsah!A1" display="Obsah" xr:uid="{00000000-0004-0000-2E00-000000000000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V97"/>
  <sheetViews>
    <sheetView zoomScale="70" zoomScaleNormal="70" workbookViewId="0">
      <selection activeCell="L84" sqref="L84:L89"/>
    </sheetView>
  </sheetViews>
  <sheetFormatPr defaultRowHeight="13.5" x14ac:dyDescent="0.25"/>
  <cols>
    <col min="1" max="11" width="8.6640625" style="8"/>
    <col min="12" max="16" width="8.6640625" style="18"/>
    <col min="17" max="17" width="9.5" style="18" customWidth="1"/>
    <col min="18" max="18" width="9.4140625" style="18" customWidth="1"/>
    <col min="19" max="22" width="8.6640625" style="18"/>
    <col min="23" max="16384" width="8.6640625" style="8"/>
  </cols>
  <sheetData>
    <row r="1" spans="1:20" x14ac:dyDescent="0.25">
      <c r="A1" s="10" t="s">
        <v>86</v>
      </c>
    </row>
    <row r="2" spans="1:20" ht="14" customHeight="1" x14ac:dyDescent="0.25">
      <c r="B2" s="156" t="s">
        <v>36</v>
      </c>
      <c r="C2" s="155" t="s">
        <v>236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</row>
    <row r="3" spans="1:20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0" x14ac:dyDescent="0.25">
      <c r="B5" s="200" t="s">
        <v>365</v>
      </c>
      <c r="C5" s="200"/>
      <c r="D5" s="200"/>
      <c r="E5" s="200"/>
      <c r="F5" s="200"/>
      <c r="G5" s="200"/>
      <c r="H5" s="200"/>
      <c r="I5" s="200"/>
      <c r="J5" s="200"/>
    </row>
    <row r="9" spans="1:20" x14ac:dyDescent="0.25">
      <c r="O9" s="160" t="s">
        <v>486</v>
      </c>
      <c r="P9" s="160"/>
      <c r="Q9" s="160"/>
      <c r="R9" s="160"/>
    </row>
    <row r="10" spans="1:20" x14ac:dyDescent="0.25">
      <c r="O10" s="21">
        <v>2020</v>
      </c>
      <c r="P10" s="21">
        <v>2021</v>
      </c>
      <c r="Q10" s="21">
        <v>2022</v>
      </c>
      <c r="R10" s="21">
        <v>2023</v>
      </c>
      <c r="T10" s="22"/>
    </row>
    <row r="11" spans="1:20" ht="13.5" customHeight="1" x14ac:dyDescent="0.25">
      <c r="L11" s="159" t="s">
        <v>365</v>
      </c>
      <c r="M11" s="172" t="s">
        <v>284</v>
      </c>
      <c r="N11" s="172"/>
      <c r="O11" s="65">
        <v>100</v>
      </c>
      <c r="P11" s="23">
        <v>116.29778672032191</v>
      </c>
      <c r="Q11" s="23">
        <v>173.13883299798792</v>
      </c>
      <c r="R11" s="23">
        <v>138.73239436619718</v>
      </c>
    </row>
    <row r="12" spans="1:20" x14ac:dyDescent="0.25">
      <c r="L12" s="159"/>
      <c r="M12" s="172" t="s">
        <v>285</v>
      </c>
      <c r="N12" s="172"/>
      <c r="O12" s="65">
        <v>100</v>
      </c>
      <c r="P12" s="23">
        <v>140.21805494984733</v>
      </c>
      <c r="Q12" s="23">
        <v>239.62494548626253</v>
      </c>
      <c r="R12" s="23">
        <v>150.89402529437416</v>
      </c>
    </row>
    <row r="13" spans="1:20" x14ac:dyDescent="0.25">
      <c r="L13" s="159"/>
      <c r="M13" s="172" t="s">
        <v>286</v>
      </c>
      <c r="N13" s="172"/>
      <c r="O13" s="65">
        <v>100</v>
      </c>
      <c r="P13" s="23">
        <v>150.64935064935068</v>
      </c>
      <c r="Q13" s="23">
        <v>209.3906093906094</v>
      </c>
      <c r="R13" s="23">
        <v>137.06293706293707</v>
      </c>
    </row>
    <row r="14" spans="1:20" x14ac:dyDescent="0.25">
      <c r="L14" s="159"/>
      <c r="M14" s="172" t="s">
        <v>287</v>
      </c>
      <c r="N14" s="172"/>
      <c r="O14" s="65">
        <v>100</v>
      </c>
      <c r="P14" s="23">
        <v>130.80970215801676</v>
      </c>
      <c r="Q14" s="23">
        <v>201.0522561084359</v>
      </c>
      <c r="R14" s="23">
        <v>133.49384697699301</v>
      </c>
    </row>
    <row r="15" spans="1:20" x14ac:dyDescent="0.25">
      <c r="L15" s="159"/>
      <c r="M15" s="172" t="s">
        <v>288</v>
      </c>
      <c r="N15" s="172"/>
      <c r="O15" s="65">
        <v>100</v>
      </c>
      <c r="P15" s="23">
        <v>128.34020307630439</v>
      </c>
      <c r="Q15" s="23">
        <v>201.77943098421639</v>
      </c>
      <c r="R15" s="23">
        <v>159.06303408062732</v>
      </c>
    </row>
    <row r="16" spans="1:20" x14ac:dyDescent="0.25">
      <c r="L16" s="159"/>
      <c r="M16" s="172" t="s">
        <v>321</v>
      </c>
      <c r="N16" s="172"/>
      <c r="O16" s="65">
        <v>100</v>
      </c>
      <c r="P16" s="23">
        <v>128.36660106831599</v>
      </c>
      <c r="Q16" s="23">
        <v>186.84284509418049</v>
      </c>
      <c r="R16" s="23">
        <v>138.98416268390969</v>
      </c>
    </row>
    <row r="23" spans="2:18" x14ac:dyDescent="0.25">
      <c r="B23" s="200" t="s">
        <v>375</v>
      </c>
      <c r="C23" s="200"/>
      <c r="D23" s="200"/>
      <c r="E23" s="200"/>
      <c r="F23" s="200"/>
      <c r="G23" s="200"/>
      <c r="H23" s="200"/>
      <c r="I23" s="200"/>
      <c r="J23" s="200"/>
    </row>
    <row r="28" spans="2:18" x14ac:dyDescent="0.25">
      <c r="O28" s="160" t="s">
        <v>486</v>
      </c>
      <c r="P28" s="160"/>
      <c r="Q28" s="160"/>
      <c r="R28" s="160"/>
    </row>
    <row r="29" spans="2:18" x14ac:dyDescent="0.25">
      <c r="O29" s="21">
        <v>2020</v>
      </c>
      <c r="P29" s="21">
        <v>2021</v>
      </c>
      <c r="Q29" s="21">
        <v>2022</v>
      </c>
      <c r="R29" s="21">
        <v>2023</v>
      </c>
    </row>
    <row r="30" spans="2:18" ht="13.5" customHeight="1" x14ac:dyDescent="0.25">
      <c r="L30" s="159" t="s">
        <v>375</v>
      </c>
      <c r="M30" s="172" t="s">
        <v>284</v>
      </c>
      <c r="N30" s="172"/>
      <c r="O30" s="65">
        <v>100</v>
      </c>
      <c r="P30" s="23">
        <v>112.77013752455795</v>
      </c>
      <c r="Q30" s="23">
        <v>149.90176817288801</v>
      </c>
      <c r="R30" s="23">
        <v>116.79764243614932</v>
      </c>
    </row>
    <row r="31" spans="2:18" ht="13.5" customHeight="1" x14ac:dyDescent="0.25">
      <c r="L31" s="159" t="s">
        <v>375</v>
      </c>
      <c r="M31" s="172" t="s">
        <v>285</v>
      </c>
      <c r="N31" s="172"/>
      <c r="O31" s="65">
        <v>100</v>
      </c>
      <c r="P31" s="23">
        <v>139.51496574107466</v>
      </c>
      <c r="Q31" s="23">
        <v>212.69383339343668</v>
      </c>
      <c r="R31" s="23">
        <v>127.53335737468446</v>
      </c>
    </row>
    <row r="32" spans="2:18" ht="13.5" customHeight="1" x14ac:dyDescent="0.25">
      <c r="L32" s="159" t="s">
        <v>375</v>
      </c>
      <c r="M32" s="172" t="s">
        <v>286</v>
      </c>
      <c r="N32" s="172"/>
      <c r="O32" s="65">
        <v>100</v>
      </c>
      <c r="P32" s="23">
        <v>127.39872068230278</v>
      </c>
      <c r="Q32" s="23">
        <v>175.15991471215352</v>
      </c>
      <c r="R32" s="23">
        <v>147.65458422174839</v>
      </c>
    </row>
    <row r="33" spans="2:18" ht="13.5" customHeight="1" x14ac:dyDescent="0.25">
      <c r="L33" s="159" t="s">
        <v>375</v>
      </c>
      <c r="M33" s="172" t="s">
        <v>287</v>
      </c>
      <c r="N33" s="172"/>
      <c r="O33" s="65">
        <v>100</v>
      </c>
      <c r="P33" s="23">
        <v>129.79321421401326</v>
      </c>
      <c r="Q33" s="23">
        <v>180.18470186709493</v>
      </c>
      <c r="R33" s="23">
        <v>138.46617145151575</v>
      </c>
    </row>
    <row r="34" spans="2:18" ht="13.5" customHeight="1" x14ac:dyDescent="0.25">
      <c r="L34" s="159" t="s">
        <v>375</v>
      </c>
      <c r="M34" s="172" t="s">
        <v>288</v>
      </c>
      <c r="N34" s="172"/>
      <c r="O34" s="65">
        <v>100</v>
      </c>
      <c r="P34" s="23">
        <v>121.85135275215093</v>
      </c>
      <c r="Q34" s="23">
        <v>172.41629522131234</v>
      </c>
      <c r="R34" s="23">
        <v>122.62879651705194</v>
      </c>
    </row>
    <row r="35" spans="2:18" ht="14" customHeight="1" x14ac:dyDescent="0.25">
      <c r="L35" s="159" t="s">
        <v>375</v>
      </c>
      <c r="M35" s="172" t="s">
        <v>321</v>
      </c>
      <c r="N35" s="172"/>
      <c r="O35" s="65">
        <v>100</v>
      </c>
      <c r="P35" s="23">
        <v>133.68052078117177</v>
      </c>
      <c r="Q35" s="23">
        <v>171.79769654481723</v>
      </c>
      <c r="R35" s="23">
        <v>133.66049073610418</v>
      </c>
    </row>
    <row r="41" spans="2:18" x14ac:dyDescent="0.25">
      <c r="B41" s="200" t="s">
        <v>325</v>
      </c>
      <c r="C41" s="200"/>
      <c r="D41" s="200"/>
      <c r="E41" s="200"/>
      <c r="F41" s="200"/>
      <c r="G41" s="200"/>
      <c r="H41" s="200"/>
      <c r="I41" s="200"/>
      <c r="J41" s="200"/>
    </row>
    <row r="46" spans="2:18" x14ac:dyDescent="0.25">
      <c r="O46" s="160" t="s">
        <v>486</v>
      </c>
      <c r="P46" s="160"/>
      <c r="Q46" s="160"/>
      <c r="R46" s="160"/>
    </row>
    <row r="47" spans="2:18" x14ac:dyDescent="0.25">
      <c r="O47" s="21">
        <v>2020</v>
      </c>
      <c r="P47" s="21">
        <v>2021</v>
      </c>
      <c r="Q47" s="21">
        <v>2022</v>
      </c>
      <c r="R47" s="21">
        <v>2023</v>
      </c>
    </row>
    <row r="48" spans="2:18" ht="13.5" customHeight="1" x14ac:dyDescent="0.25">
      <c r="L48" s="159" t="s">
        <v>325</v>
      </c>
      <c r="M48" s="172" t="s">
        <v>284</v>
      </c>
      <c r="N48" s="172"/>
      <c r="O48" s="65">
        <v>100</v>
      </c>
      <c r="P48" s="23">
        <v>111.61417322834646</v>
      </c>
      <c r="Q48" s="23">
        <v>132.7755905511811</v>
      </c>
      <c r="R48" s="23">
        <v>151.77165354330708</v>
      </c>
    </row>
    <row r="49" spans="2:18" ht="13.5" customHeight="1" x14ac:dyDescent="0.25">
      <c r="L49" s="159" t="s">
        <v>325</v>
      </c>
      <c r="M49" s="172" t="s">
        <v>285</v>
      </c>
      <c r="N49" s="172"/>
      <c r="O49" s="65">
        <v>100</v>
      </c>
      <c r="P49" s="23">
        <v>107.66646760226932</v>
      </c>
      <c r="Q49" s="23">
        <v>140.8181546730367</v>
      </c>
      <c r="R49" s="23">
        <v>161.66766198865332</v>
      </c>
    </row>
    <row r="50" spans="2:18" ht="13.5" customHeight="1" x14ac:dyDescent="0.25">
      <c r="L50" s="159" t="s">
        <v>325</v>
      </c>
      <c r="M50" s="172" t="s">
        <v>286</v>
      </c>
      <c r="N50" s="172"/>
      <c r="O50" s="65">
        <v>100</v>
      </c>
      <c r="P50" s="23">
        <v>107.15648854961832</v>
      </c>
      <c r="Q50" s="23">
        <v>117.46183206106871</v>
      </c>
      <c r="R50" s="23">
        <v>133.20610687022901</v>
      </c>
    </row>
    <row r="51" spans="2:18" ht="13.5" customHeight="1" x14ac:dyDescent="0.25">
      <c r="L51" s="159" t="s">
        <v>325</v>
      </c>
      <c r="M51" s="172" t="s">
        <v>287</v>
      </c>
      <c r="N51" s="172"/>
      <c r="O51" s="65">
        <v>100</v>
      </c>
      <c r="P51" s="23">
        <v>110.67199753959711</v>
      </c>
      <c r="Q51" s="23">
        <v>129.61709980009226</v>
      </c>
      <c r="R51" s="23">
        <v>158.35768107027525</v>
      </c>
    </row>
    <row r="52" spans="2:18" ht="13.5" customHeight="1" x14ac:dyDescent="0.25">
      <c r="L52" s="159" t="s">
        <v>325</v>
      </c>
      <c r="M52" s="172" t="s">
        <v>288</v>
      </c>
      <c r="N52" s="172"/>
      <c r="O52" s="65">
        <v>100</v>
      </c>
      <c r="P52" s="23">
        <v>102.03049634355065</v>
      </c>
      <c r="Q52" s="23">
        <v>116.67185311965147</v>
      </c>
      <c r="R52" s="23">
        <v>144.14190135366425</v>
      </c>
    </row>
    <row r="53" spans="2:18" ht="14" customHeight="1" x14ac:dyDescent="0.25">
      <c r="L53" s="159" t="s">
        <v>325</v>
      </c>
      <c r="M53" s="172" t="s">
        <v>321</v>
      </c>
      <c r="N53" s="172"/>
      <c r="O53" s="65">
        <v>100</v>
      </c>
      <c r="P53" s="23">
        <v>106.3005830650074</v>
      </c>
      <c r="Q53" s="23">
        <v>118.12723000609174</v>
      </c>
      <c r="R53" s="23">
        <v>128.43094595770606</v>
      </c>
    </row>
    <row r="59" spans="2:18" x14ac:dyDescent="0.25">
      <c r="B59" s="200" t="s">
        <v>328</v>
      </c>
      <c r="C59" s="200"/>
      <c r="D59" s="200"/>
      <c r="E59" s="200"/>
      <c r="F59" s="200"/>
      <c r="G59" s="200"/>
      <c r="H59" s="200"/>
      <c r="I59" s="200"/>
      <c r="J59" s="200"/>
    </row>
    <row r="64" spans="2:18" x14ac:dyDescent="0.25">
      <c r="O64" s="160" t="s">
        <v>486</v>
      </c>
      <c r="P64" s="160"/>
      <c r="Q64" s="160"/>
      <c r="R64" s="160"/>
    </row>
    <row r="65" spans="2:18" x14ac:dyDescent="0.25">
      <c r="O65" s="21">
        <v>2020</v>
      </c>
      <c r="P65" s="21">
        <v>2021</v>
      </c>
      <c r="Q65" s="21">
        <v>2022</v>
      </c>
      <c r="R65" s="21">
        <v>2023</v>
      </c>
    </row>
    <row r="66" spans="2:18" ht="13.5" customHeight="1" x14ac:dyDescent="0.25">
      <c r="L66" s="159" t="s">
        <v>328</v>
      </c>
      <c r="M66" s="172" t="s">
        <v>284</v>
      </c>
      <c r="N66" s="172"/>
      <c r="O66" s="65">
        <v>100</v>
      </c>
      <c r="P66" s="23">
        <v>94.950267788829379</v>
      </c>
      <c r="Q66" s="23">
        <v>92.654934965570007</v>
      </c>
      <c r="R66" s="23">
        <v>103.44299923488907</v>
      </c>
    </row>
    <row r="67" spans="2:18" ht="13.5" customHeight="1" x14ac:dyDescent="0.25">
      <c r="L67" s="159" t="s">
        <v>328</v>
      </c>
      <c r="M67" s="172" t="s">
        <v>285</v>
      </c>
      <c r="N67" s="172"/>
      <c r="O67" s="65">
        <v>100</v>
      </c>
      <c r="P67" s="23">
        <v>103.41394025604554</v>
      </c>
      <c r="Q67" s="23">
        <v>107.8520625889047</v>
      </c>
      <c r="R67" s="23">
        <v>121.01706970128023</v>
      </c>
    </row>
    <row r="68" spans="2:18" ht="13.5" customHeight="1" x14ac:dyDescent="0.25">
      <c r="L68" s="159" t="s">
        <v>328</v>
      </c>
      <c r="M68" s="172" t="s">
        <v>286</v>
      </c>
      <c r="N68" s="172"/>
      <c r="O68" s="65">
        <v>100</v>
      </c>
      <c r="P68" s="23">
        <v>109.95989304812835</v>
      </c>
      <c r="Q68" s="23">
        <v>112.70053475935828</v>
      </c>
      <c r="R68" s="23">
        <v>128.54278074866312</v>
      </c>
    </row>
    <row r="69" spans="2:18" ht="13.5" customHeight="1" x14ac:dyDescent="0.25">
      <c r="L69" s="159" t="s">
        <v>328</v>
      </c>
      <c r="M69" s="172" t="s">
        <v>287</v>
      </c>
      <c r="N69" s="172"/>
      <c r="O69" s="65">
        <v>100</v>
      </c>
      <c r="P69" s="23">
        <v>85.145824527504359</v>
      </c>
      <c r="Q69" s="23">
        <v>101.9171547611859</v>
      </c>
      <c r="R69" s="23">
        <v>71.620071251735993</v>
      </c>
    </row>
    <row r="70" spans="2:18" ht="13.5" customHeight="1" x14ac:dyDescent="0.25">
      <c r="L70" s="159" t="s">
        <v>328</v>
      </c>
      <c r="M70" s="172" t="s">
        <v>288</v>
      </c>
      <c r="N70" s="172"/>
      <c r="O70" s="65">
        <v>100</v>
      </c>
      <c r="P70" s="23">
        <v>110.17321504013518</v>
      </c>
      <c r="Q70" s="23">
        <v>120.17743979721165</v>
      </c>
      <c r="R70" s="23">
        <v>131.28010139416983</v>
      </c>
    </row>
    <row r="71" spans="2:18" ht="14" customHeight="1" x14ac:dyDescent="0.25">
      <c r="L71" s="159" t="s">
        <v>328</v>
      </c>
      <c r="M71" s="172" t="s">
        <v>321</v>
      </c>
      <c r="N71" s="172"/>
      <c r="O71" s="65">
        <v>100</v>
      </c>
      <c r="P71" s="23">
        <v>104.20650095602295</v>
      </c>
      <c r="Q71" s="23">
        <v>109.14722753346081</v>
      </c>
      <c r="R71" s="23">
        <v>117.4225621414914</v>
      </c>
    </row>
    <row r="77" spans="2:18" x14ac:dyDescent="0.25">
      <c r="B77" s="200" t="s">
        <v>374</v>
      </c>
      <c r="C77" s="200"/>
      <c r="D77" s="200"/>
      <c r="E77" s="200"/>
      <c r="F77" s="200"/>
      <c r="G77" s="200"/>
      <c r="H77" s="200"/>
      <c r="I77" s="200"/>
      <c r="J77" s="200"/>
    </row>
    <row r="82" spans="2:18" x14ac:dyDescent="0.25">
      <c r="O82" s="160" t="s">
        <v>486</v>
      </c>
      <c r="P82" s="160"/>
      <c r="Q82" s="160"/>
      <c r="R82" s="160"/>
    </row>
    <row r="83" spans="2:18" x14ac:dyDescent="0.25">
      <c r="O83" s="21">
        <v>2020</v>
      </c>
      <c r="P83" s="21">
        <v>2021</v>
      </c>
      <c r="Q83" s="21">
        <v>2022</v>
      </c>
      <c r="R83" s="21">
        <v>2023</v>
      </c>
    </row>
    <row r="84" spans="2:18" ht="13.5" customHeight="1" x14ac:dyDescent="0.25">
      <c r="L84" s="159" t="s">
        <v>374</v>
      </c>
      <c r="M84" s="172" t="s">
        <v>284</v>
      </c>
      <c r="N84" s="172"/>
      <c r="O84" s="65">
        <v>100</v>
      </c>
      <c r="P84" s="23">
        <v>104.45682451253482</v>
      </c>
      <c r="Q84" s="23">
        <v>131.19777158774374</v>
      </c>
      <c r="R84" s="23">
        <v>134.07613741875582</v>
      </c>
    </row>
    <row r="85" spans="2:18" ht="13.5" customHeight="1" x14ac:dyDescent="0.25">
      <c r="L85" s="159" t="s">
        <v>374</v>
      </c>
      <c r="M85" s="172" t="s">
        <v>285</v>
      </c>
      <c r="N85" s="172"/>
      <c r="O85" s="65">
        <v>100</v>
      </c>
      <c r="P85" s="23">
        <v>109.07817777411648</v>
      </c>
      <c r="Q85" s="23">
        <v>158.14317489084769</v>
      </c>
      <c r="R85" s="23">
        <v>155.5729467007167</v>
      </c>
    </row>
    <row r="86" spans="2:18" ht="13.5" customHeight="1" x14ac:dyDescent="0.25">
      <c r="L86" s="159" t="s">
        <v>374</v>
      </c>
      <c r="M86" s="172" t="s">
        <v>286</v>
      </c>
      <c r="N86" s="172"/>
      <c r="O86" s="65">
        <v>100</v>
      </c>
      <c r="P86" s="23">
        <v>105.38599640933572</v>
      </c>
      <c r="Q86" s="23">
        <v>132.31597845601436</v>
      </c>
      <c r="R86" s="23">
        <v>135.99640933572709</v>
      </c>
    </row>
    <row r="87" spans="2:18" ht="13.5" customHeight="1" x14ac:dyDescent="0.25">
      <c r="L87" s="159" t="s">
        <v>374</v>
      </c>
      <c r="M87" s="172" t="s">
        <v>287</v>
      </c>
      <c r="N87" s="172"/>
      <c r="O87" s="65">
        <v>100</v>
      </c>
      <c r="P87" s="23">
        <v>112.81055900621119</v>
      </c>
      <c r="Q87" s="23">
        <v>164.36335403726707</v>
      </c>
      <c r="R87" s="23">
        <v>159.53243616287094</v>
      </c>
    </row>
    <row r="88" spans="2:18" ht="13.5" customHeight="1" x14ac:dyDescent="0.25">
      <c r="L88" s="159" t="s">
        <v>374</v>
      </c>
      <c r="M88" s="172" t="s">
        <v>288</v>
      </c>
      <c r="N88" s="172"/>
      <c r="O88" s="65">
        <v>100</v>
      </c>
      <c r="P88" s="23">
        <v>98.959583833533429</v>
      </c>
      <c r="Q88" s="23">
        <v>125.54021608643457</v>
      </c>
      <c r="R88" s="23">
        <v>164.40576230492198</v>
      </c>
    </row>
    <row r="89" spans="2:18" ht="14" customHeight="1" x14ac:dyDescent="0.25">
      <c r="L89" s="159" t="s">
        <v>374</v>
      </c>
      <c r="M89" s="172" t="s">
        <v>321</v>
      </c>
      <c r="N89" s="172"/>
      <c r="O89" s="65">
        <v>100</v>
      </c>
      <c r="P89" s="23">
        <v>107.12624430179554</v>
      </c>
      <c r="Q89" s="23">
        <v>144.67392315564237</v>
      </c>
      <c r="R89" s="23">
        <v>143.48311470834497</v>
      </c>
    </row>
    <row r="95" spans="2:18" x14ac:dyDescent="0.25">
      <c r="B95" s="157" t="s">
        <v>255</v>
      </c>
      <c r="C95" s="157"/>
      <c r="D95" s="157"/>
      <c r="E95" s="157"/>
      <c r="F95" s="157"/>
      <c r="G95" s="157"/>
      <c r="H95" s="157"/>
      <c r="I95" s="157"/>
      <c r="J95" s="157"/>
    </row>
    <row r="96" spans="2:18" x14ac:dyDescent="0.25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x14ac:dyDescent="0.25">
      <c r="B97" s="163" t="s">
        <v>280</v>
      </c>
      <c r="C97" s="163"/>
      <c r="D97" s="163"/>
      <c r="E97" s="163"/>
      <c r="F97" s="163"/>
      <c r="G97" s="163"/>
      <c r="H97" s="163"/>
      <c r="I97" s="163"/>
      <c r="J97" s="163"/>
    </row>
  </sheetData>
  <mergeCells count="49">
    <mergeCell ref="B59:J59"/>
    <mergeCell ref="B77:J77"/>
    <mergeCell ref="B95:J96"/>
    <mergeCell ref="B97:J97"/>
    <mergeCell ref="C2:J3"/>
    <mergeCell ref="B2:B3"/>
    <mergeCell ref="B5:J5"/>
    <mergeCell ref="B41:J41"/>
    <mergeCell ref="B23:J23"/>
    <mergeCell ref="M16:N16"/>
    <mergeCell ref="L11:L16"/>
    <mergeCell ref="L30:L35"/>
    <mergeCell ref="M32:N32"/>
    <mergeCell ref="M33:N33"/>
    <mergeCell ref="M30:N30"/>
    <mergeCell ref="M31:N31"/>
    <mergeCell ref="M34:N34"/>
    <mergeCell ref="M35:N35"/>
    <mergeCell ref="M11:N11"/>
    <mergeCell ref="M12:N12"/>
    <mergeCell ref="M13:N13"/>
    <mergeCell ref="M14:N14"/>
    <mergeCell ref="M15:N15"/>
    <mergeCell ref="L48:L53"/>
    <mergeCell ref="M49:N49"/>
    <mergeCell ref="M50:N50"/>
    <mergeCell ref="M51:N51"/>
    <mergeCell ref="M52:N52"/>
    <mergeCell ref="M53:N53"/>
    <mergeCell ref="M48:N48"/>
    <mergeCell ref="L66:L71"/>
    <mergeCell ref="M66:N66"/>
    <mergeCell ref="M67:N67"/>
    <mergeCell ref="M68:N68"/>
    <mergeCell ref="M69:N69"/>
    <mergeCell ref="M70:N70"/>
    <mergeCell ref="M71:N71"/>
    <mergeCell ref="L84:L89"/>
    <mergeCell ref="M84:N84"/>
    <mergeCell ref="M85:N85"/>
    <mergeCell ref="M86:N86"/>
    <mergeCell ref="M87:N87"/>
    <mergeCell ref="M88:N88"/>
    <mergeCell ref="M89:N89"/>
    <mergeCell ref="O9:R9"/>
    <mergeCell ref="O28:R28"/>
    <mergeCell ref="O46:R46"/>
    <mergeCell ref="O64:R64"/>
    <mergeCell ref="O82:R82"/>
  </mergeCells>
  <hyperlinks>
    <hyperlink ref="A1" location="Obsah!A1" display="Obsah" xr:uid="{00000000-0004-0000-2F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zoomScale="70" zoomScaleNormal="70" workbookViewId="0">
      <selection activeCell="E26" sqref="E26"/>
    </sheetView>
  </sheetViews>
  <sheetFormatPr defaultRowHeight="13.5" x14ac:dyDescent="0.25"/>
  <cols>
    <col min="1" max="11" width="8.6640625" style="8"/>
    <col min="12" max="12" width="8.6640625" style="18"/>
    <col min="13" max="13" width="11.33203125" style="18" customWidth="1"/>
    <col min="14" max="16" width="8.6640625" style="18"/>
    <col min="17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48</v>
      </c>
      <c r="C2" s="155" t="s">
        <v>6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1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16" x14ac:dyDescent="0.25">
      <c r="N4" s="21" t="s">
        <v>290</v>
      </c>
      <c r="O4" s="21" t="s">
        <v>294</v>
      </c>
      <c r="P4" s="21" t="s">
        <v>320</v>
      </c>
    </row>
    <row r="5" spans="1:16" x14ac:dyDescent="0.25">
      <c r="L5" s="159" t="s">
        <v>444</v>
      </c>
      <c r="M5" s="28" t="s">
        <v>298</v>
      </c>
      <c r="N5" s="26">
        <v>0.19699999999999998</v>
      </c>
      <c r="O5" s="26">
        <v>0.14199999999999999</v>
      </c>
      <c r="P5" s="26">
        <v>0.23300000000000001</v>
      </c>
    </row>
    <row r="6" spans="1:16" x14ac:dyDescent="0.25">
      <c r="L6" s="159"/>
      <c r="M6" s="28" t="s">
        <v>302</v>
      </c>
      <c r="N6" s="26">
        <v>0.36799999999999999</v>
      </c>
      <c r="O6" s="26">
        <v>0.27600000000000002</v>
      </c>
      <c r="P6" s="26">
        <v>0.19899999999999998</v>
      </c>
    </row>
    <row r="7" spans="1:16" x14ac:dyDescent="0.25">
      <c r="L7" s="159"/>
      <c r="M7" s="28" t="s">
        <v>288</v>
      </c>
      <c r="N7" s="26">
        <v>0.20100000000000001</v>
      </c>
      <c r="O7" s="26">
        <v>0.12300000000000001</v>
      </c>
      <c r="P7" s="26">
        <v>0.17800000000000002</v>
      </c>
    </row>
    <row r="8" spans="1:16" x14ac:dyDescent="0.25">
      <c r="L8" s="159"/>
      <c r="M8" s="28" t="s">
        <v>285</v>
      </c>
      <c r="N8" s="26">
        <v>0.23800000000000002</v>
      </c>
      <c r="O8" s="26">
        <v>0.13</v>
      </c>
      <c r="P8" s="26">
        <v>0.14699999999999999</v>
      </c>
    </row>
    <row r="9" spans="1:16" x14ac:dyDescent="0.25">
      <c r="L9" s="159"/>
      <c r="M9" s="28" t="s">
        <v>316</v>
      </c>
      <c r="N9" s="26">
        <v>7.0999999999999994E-2</v>
      </c>
      <c r="O9" s="26">
        <v>5.2999999999999999E-2</v>
      </c>
      <c r="P9" s="26">
        <v>0.13300000000000001</v>
      </c>
    </row>
    <row r="10" spans="1:16" x14ac:dyDescent="0.25">
      <c r="L10" s="159"/>
      <c r="M10" s="28" t="s">
        <v>309</v>
      </c>
      <c r="N10" s="26">
        <v>7.2999999999999995E-2</v>
      </c>
      <c r="O10" s="26">
        <v>7.4999999999999997E-2</v>
      </c>
      <c r="P10" s="26">
        <v>0.122</v>
      </c>
    </row>
    <row r="11" spans="1:16" x14ac:dyDescent="0.25">
      <c r="L11" s="159"/>
      <c r="M11" s="28" t="s">
        <v>301</v>
      </c>
      <c r="N11" s="26">
        <v>0.14300000000000002</v>
      </c>
      <c r="O11" s="26">
        <v>0.11699999999999999</v>
      </c>
      <c r="P11" s="26">
        <v>0.111</v>
      </c>
    </row>
    <row r="12" spans="1:16" x14ac:dyDescent="0.25">
      <c r="L12" s="159"/>
      <c r="M12" s="28" t="s">
        <v>305</v>
      </c>
      <c r="N12" s="26">
        <v>0.129</v>
      </c>
      <c r="O12" s="26">
        <v>0.11699999999999999</v>
      </c>
      <c r="P12" s="26">
        <v>0.109</v>
      </c>
    </row>
    <row r="13" spans="1:16" x14ac:dyDescent="0.25">
      <c r="L13" s="159"/>
      <c r="M13" s="28" t="s">
        <v>311</v>
      </c>
      <c r="N13" s="26">
        <v>0.13200000000000001</v>
      </c>
      <c r="O13" s="26">
        <v>5.7999999999999996E-2</v>
      </c>
      <c r="P13" s="26">
        <v>9.4E-2</v>
      </c>
    </row>
    <row r="14" spans="1:16" x14ac:dyDescent="0.25">
      <c r="L14" s="159"/>
      <c r="M14" s="28" t="s">
        <v>307</v>
      </c>
      <c r="N14" s="26">
        <v>0.11800000000000001</v>
      </c>
      <c r="O14" s="26">
        <v>9.9000000000000005E-2</v>
      </c>
      <c r="P14" s="26">
        <v>8.4000000000000005E-2</v>
      </c>
    </row>
    <row r="15" spans="1:16" x14ac:dyDescent="0.25">
      <c r="L15" s="159"/>
      <c r="M15" s="28" t="s">
        <v>299</v>
      </c>
      <c r="N15" s="26">
        <v>0.16</v>
      </c>
      <c r="O15" s="26">
        <v>9.8000000000000004E-2</v>
      </c>
      <c r="P15" s="26">
        <v>7.6999999999999999E-2</v>
      </c>
    </row>
    <row r="16" spans="1:16" x14ac:dyDescent="0.25">
      <c r="L16" s="159"/>
      <c r="M16" s="28" t="s">
        <v>284</v>
      </c>
      <c r="N16" s="26">
        <v>0.114</v>
      </c>
      <c r="O16" s="26">
        <v>4.9000000000000002E-2</v>
      </c>
      <c r="P16" s="26">
        <v>6.8000000000000005E-2</v>
      </c>
    </row>
    <row r="17" spans="2:16" x14ac:dyDescent="0.25">
      <c r="L17" s="159"/>
      <c r="M17" s="28" t="s">
        <v>313</v>
      </c>
      <c r="N17" s="26">
        <v>2.6000000000000002E-2</v>
      </c>
      <c r="O17" s="26">
        <v>3.7999999999999999E-2</v>
      </c>
      <c r="P17" s="26">
        <v>6.4000000000000001E-2</v>
      </c>
    </row>
    <row r="18" spans="2:16" x14ac:dyDescent="0.25">
      <c r="L18" s="159"/>
      <c r="M18" s="28" t="s">
        <v>300</v>
      </c>
      <c r="N18" s="26">
        <v>0.05</v>
      </c>
      <c r="O18" s="26">
        <v>5.2999999999999999E-2</v>
      </c>
      <c r="P18" s="26">
        <v>5.7000000000000002E-2</v>
      </c>
    </row>
    <row r="19" spans="2:16" x14ac:dyDescent="0.25">
      <c r="L19" s="159"/>
      <c r="M19" s="28" t="s">
        <v>303</v>
      </c>
      <c r="N19" s="26">
        <v>0.14400000000000002</v>
      </c>
      <c r="O19" s="26">
        <v>7.9000000000000001E-2</v>
      </c>
      <c r="P19" s="26">
        <v>5.5E-2</v>
      </c>
    </row>
    <row r="20" spans="2:16" x14ac:dyDescent="0.25">
      <c r="L20" s="159"/>
      <c r="M20" s="28" t="s">
        <v>286</v>
      </c>
      <c r="N20" s="26">
        <v>6.8000000000000005E-2</v>
      </c>
      <c r="O20" s="26">
        <v>3.9E-2</v>
      </c>
      <c r="P20" s="26">
        <v>4.5999999999999999E-2</v>
      </c>
    </row>
    <row r="21" spans="2:16" x14ac:dyDescent="0.25">
      <c r="B21" s="157" t="s">
        <v>240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314</v>
      </c>
      <c r="N21" s="26">
        <v>5.0999999999999997E-2</v>
      </c>
      <c r="O21" s="26">
        <v>3.6000000000000004E-2</v>
      </c>
      <c r="P21" s="26">
        <v>4.2000000000000003E-2</v>
      </c>
    </row>
    <row r="22" spans="2:16" ht="13.5" customHeight="1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28" t="s">
        <v>310</v>
      </c>
      <c r="N22" s="26">
        <v>2.8999999999999998E-2</v>
      </c>
      <c r="O22" s="26">
        <v>2.5000000000000001E-2</v>
      </c>
      <c r="P22" s="26">
        <v>3.9E-2</v>
      </c>
    </row>
    <row r="23" spans="2:16" x14ac:dyDescent="0.25">
      <c r="B23" s="157"/>
      <c r="C23" s="157"/>
      <c r="D23" s="157"/>
      <c r="E23" s="157"/>
      <c r="F23" s="157"/>
      <c r="G23" s="157"/>
      <c r="H23" s="157"/>
      <c r="I23" s="157"/>
      <c r="J23" s="157"/>
      <c r="L23" s="159"/>
      <c r="M23" s="28" t="s">
        <v>315</v>
      </c>
      <c r="N23" s="26">
        <v>1.7000000000000001E-2</v>
      </c>
      <c r="O23" s="26">
        <v>2.2000000000000002E-2</v>
      </c>
      <c r="P23" s="26">
        <v>3.7999999999999999E-2</v>
      </c>
    </row>
    <row r="24" spans="2:16" x14ac:dyDescent="0.25">
      <c r="B24" s="157" t="s">
        <v>241</v>
      </c>
      <c r="C24" s="157"/>
      <c r="D24" s="157"/>
      <c r="E24" s="157"/>
      <c r="F24" s="157"/>
      <c r="G24" s="157"/>
      <c r="H24" s="157"/>
      <c r="I24" s="157"/>
      <c r="J24" s="157"/>
      <c r="L24" s="159"/>
      <c r="M24" s="28" t="s">
        <v>287</v>
      </c>
      <c r="N24" s="26">
        <v>8.199999999999999E-2</v>
      </c>
      <c r="O24" s="26">
        <v>4.0999999999999995E-2</v>
      </c>
      <c r="P24" s="26">
        <v>3.5000000000000003E-2</v>
      </c>
    </row>
    <row r="25" spans="2:16" x14ac:dyDescent="0.25">
      <c r="L25" s="159"/>
      <c r="M25" s="28" t="s">
        <v>318</v>
      </c>
      <c r="N25" s="26">
        <v>2.2000000000000002E-2</v>
      </c>
      <c r="O25" s="26">
        <v>2.3E-2</v>
      </c>
      <c r="P25" s="26">
        <v>3.3000000000000002E-2</v>
      </c>
    </row>
    <row r="26" spans="2:16" x14ac:dyDescent="0.25">
      <c r="L26" s="159"/>
      <c r="M26" s="28" t="s">
        <v>306</v>
      </c>
      <c r="N26" s="26">
        <v>6.4000000000000001E-2</v>
      </c>
      <c r="O26" s="26">
        <v>3.9E-2</v>
      </c>
      <c r="P26" s="26">
        <v>3.3000000000000002E-2</v>
      </c>
    </row>
    <row r="27" spans="2:16" x14ac:dyDescent="0.25">
      <c r="L27" s="159"/>
      <c r="M27" s="28" t="s">
        <v>317</v>
      </c>
      <c r="N27" s="26">
        <v>2.2000000000000002E-2</v>
      </c>
      <c r="O27" s="26">
        <v>2.4E-2</v>
      </c>
      <c r="P27" s="26">
        <v>2.7999999999999997E-2</v>
      </c>
    </row>
    <row r="28" spans="2:16" x14ac:dyDescent="0.25">
      <c r="L28" s="159"/>
      <c r="M28" s="28" t="s">
        <v>308</v>
      </c>
      <c r="N28" s="26">
        <v>1.8000000000000002E-2</v>
      </c>
      <c r="O28" s="26">
        <v>0.02</v>
      </c>
      <c r="P28" s="26">
        <v>2.7999999999999997E-2</v>
      </c>
    </row>
    <row r="29" spans="2:16" x14ac:dyDescent="0.25">
      <c r="L29" s="159"/>
      <c r="M29" s="28" t="s">
        <v>304</v>
      </c>
      <c r="N29" s="26">
        <v>3.5000000000000003E-2</v>
      </c>
      <c r="O29" s="26">
        <v>2.3E-2</v>
      </c>
      <c r="P29" s="26">
        <v>2.3E-2</v>
      </c>
    </row>
    <row r="30" spans="2:16" x14ac:dyDescent="0.25">
      <c r="L30" s="159"/>
      <c r="M30" s="28" t="s">
        <v>319</v>
      </c>
      <c r="N30" s="26">
        <v>3.5000000000000003E-2</v>
      </c>
      <c r="O30" s="26">
        <v>1.4999999999999999E-2</v>
      </c>
      <c r="P30" s="26">
        <v>1.6E-2</v>
      </c>
    </row>
    <row r="31" spans="2:16" x14ac:dyDescent="0.25">
      <c r="L31" s="159"/>
      <c r="M31" s="28" t="s">
        <v>312</v>
      </c>
      <c r="N31" s="26">
        <v>3.9E-2</v>
      </c>
      <c r="O31" s="26">
        <v>8.0000000000000002E-3</v>
      </c>
      <c r="P31" s="26">
        <v>1.3000000000000001E-2</v>
      </c>
    </row>
  </sheetData>
  <mergeCells count="5">
    <mergeCell ref="B2:B3"/>
    <mergeCell ref="C2:J3"/>
    <mergeCell ref="B21:J23"/>
    <mergeCell ref="B24:J24"/>
    <mergeCell ref="L5:L31"/>
  </mergeCells>
  <hyperlinks>
    <hyperlink ref="A1" location="Obsah!A1" display="Obsah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W185"/>
  <sheetViews>
    <sheetView zoomScale="70" zoomScaleNormal="70" workbookViewId="0">
      <selection activeCell="J189" sqref="J189"/>
    </sheetView>
  </sheetViews>
  <sheetFormatPr defaultRowHeight="13.5" x14ac:dyDescent="0.25"/>
  <cols>
    <col min="1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37</v>
      </c>
      <c r="C2" s="155" t="s">
        <v>87</v>
      </c>
      <c r="D2" s="155"/>
      <c r="E2" s="155"/>
      <c r="F2" s="155"/>
      <c r="G2" s="155"/>
      <c r="H2" s="155"/>
      <c r="I2" s="155"/>
      <c r="J2" s="155"/>
      <c r="L2" s="9"/>
      <c r="M2" s="9"/>
      <c r="N2" s="9"/>
      <c r="O2" s="9"/>
      <c r="P2" s="9"/>
      <c r="Q2" s="9"/>
    </row>
    <row r="3" spans="1:23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3" x14ac:dyDescent="0.25">
      <c r="B5" s="200" t="s">
        <v>379</v>
      </c>
      <c r="C5" s="200"/>
      <c r="D5" s="200"/>
      <c r="E5" s="200"/>
      <c r="F5" s="200"/>
      <c r="G5" s="200"/>
      <c r="H5" s="200"/>
      <c r="I5" s="200"/>
      <c r="J5" s="200"/>
    </row>
    <row r="10" spans="1:23" x14ac:dyDescent="0.25">
      <c r="L10" s="18"/>
      <c r="M10" s="18"/>
      <c r="N10" s="18"/>
      <c r="O10" s="21" t="s">
        <v>290</v>
      </c>
      <c r="P10" s="21" t="s">
        <v>291</v>
      </c>
      <c r="Q10" s="21" t="s">
        <v>292</v>
      </c>
      <c r="R10" s="21" t="s">
        <v>293</v>
      </c>
      <c r="S10" s="21" t="s">
        <v>294</v>
      </c>
      <c r="T10" s="21" t="s">
        <v>295</v>
      </c>
      <c r="U10" s="21" t="s">
        <v>296</v>
      </c>
      <c r="V10" s="21" t="s">
        <v>297</v>
      </c>
      <c r="W10" s="21" t="s">
        <v>320</v>
      </c>
    </row>
    <row r="11" spans="1:23" x14ac:dyDescent="0.25">
      <c r="L11" s="159" t="s">
        <v>428</v>
      </c>
      <c r="M11" s="172" t="s">
        <v>286</v>
      </c>
      <c r="N11" s="172"/>
      <c r="O11" s="36">
        <v>46.37</v>
      </c>
      <c r="P11" s="36">
        <v>43.04</v>
      </c>
      <c r="Q11" s="36">
        <v>36.47</v>
      </c>
      <c r="R11" s="36">
        <v>40.4</v>
      </c>
      <c r="S11" s="36"/>
      <c r="T11" s="36"/>
      <c r="U11" s="36"/>
      <c r="V11" s="36"/>
      <c r="W11" s="36"/>
    </row>
    <row r="12" spans="1:23" x14ac:dyDescent="0.25">
      <c r="L12" s="159" t="s">
        <v>379</v>
      </c>
      <c r="M12" s="172" t="s">
        <v>284</v>
      </c>
      <c r="N12" s="172"/>
      <c r="O12" s="36">
        <v>29.51</v>
      </c>
      <c r="P12" s="36">
        <v>28.15</v>
      </c>
      <c r="Q12" s="36">
        <v>25.45</v>
      </c>
      <c r="R12" s="36">
        <v>36.46</v>
      </c>
      <c r="S12" s="36">
        <v>32.96</v>
      </c>
      <c r="T12" s="36">
        <v>29.22</v>
      </c>
      <c r="U12" s="36">
        <v>31.24</v>
      </c>
      <c r="V12" s="36">
        <v>35.58</v>
      </c>
      <c r="W12" s="36">
        <v>45.53</v>
      </c>
    </row>
    <row r="13" spans="1:23" x14ac:dyDescent="0.25">
      <c r="L13" s="159" t="s">
        <v>379</v>
      </c>
      <c r="M13" s="172" t="s">
        <v>285</v>
      </c>
      <c r="N13" s="172"/>
      <c r="O13" s="36">
        <v>34.049999999999997</v>
      </c>
      <c r="P13" s="36">
        <v>29.33</v>
      </c>
      <c r="Q13" s="36">
        <v>23.88</v>
      </c>
      <c r="R13" s="36">
        <v>38.97</v>
      </c>
      <c r="S13" s="36">
        <v>30.78</v>
      </c>
      <c r="T13" s="36">
        <v>25.51</v>
      </c>
      <c r="U13" s="36">
        <v>35.18</v>
      </c>
      <c r="V13" s="36">
        <v>36.25</v>
      </c>
      <c r="W13" s="36">
        <v>55.61</v>
      </c>
    </row>
    <row r="14" spans="1:23" x14ac:dyDescent="0.25">
      <c r="L14" s="159" t="s">
        <v>379</v>
      </c>
      <c r="M14" s="172" t="s">
        <v>287</v>
      </c>
      <c r="N14" s="172"/>
      <c r="O14" s="36">
        <v>13.85</v>
      </c>
      <c r="P14" s="36">
        <v>8.9</v>
      </c>
      <c r="Q14" s="36">
        <v>8.4</v>
      </c>
      <c r="R14" s="36">
        <v>12.7</v>
      </c>
      <c r="S14" s="36">
        <v>12.42</v>
      </c>
      <c r="T14" s="36">
        <v>9.7799999999999994</v>
      </c>
      <c r="U14" s="36">
        <v>10.7</v>
      </c>
      <c r="V14" s="36">
        <v>12.82</v>
      </c>
      <c r="W14" s="36">
        <v>18.28</v>
      </c>
    </row>
    <row r="15" spans="1:23" x14ac:dyDescent="0.25">
      <c r="L15" s="159" t="s">
        <v>379</v>
      </c>
      <c r="M15" s="172" t="s">
        <v>288</v>
      </c>
      <c r="N15" s="172"/>
      <c r="O15" s="36">
        <v>43.16</v>
      </c>
      <c r="P15" s="36">
        <v>39.56</v>
      </c>
      <c r="Q15" s="36">
        <v>39.89</v>
      </c>
      <c r="R15" s="36">
        <v>34.35</v>
      </c>
      <c r="S15" s="36">
        <v>37.270000000000003</v>
      </c>
      <c r="T15" s="36">
        <v>36.08</v>
      </c>
      <c r="U15" s="36">
        <v>40.31</v>
      </c>
      <c r="V15" s="36">
        <v>46.28</v>
      </c>
      <c r="W15" s="36">
        <v>55.78</v>
      </c>
    </row>
    <row r="16" spans="1:23" x14ac:dyDescent="0.25">
      <c r="L16" s="159" t="s">
        <v>379</v>
      </c>
      <c r="M16" s="172" t="s">
        <v>376</v>
      </c>
      <c r="N16" s="172"/>
      <c r="O16" s="36">
        <v>13.85</v>
      </c>
      <c r="P16" s="36">
        <v>8.9</v>
      </c>
      <c r="Q16" s="36">
        <v>7.44</v>
      </c>
      <c r="R16" s="36">
        <v>12.7</v>
      </c>
      <c r="S16" s="36">
        <v>12.42</v>
      </c>
      <c r="T16" s="36">
        <v>9.7799999999999994</v>
      </c>
      <c r="U16" s="36">
        <v>9.86</v>
      </c>
      <c r="V16" s="36">
        <v>9.57</v>
      </c>
      <c r="W16" s="36">
        <v>18.28</v>
      </c>
    </row>
    <row r="17" spans="2:23" x14ac:dyDescent="0.25">
      <c r="L17" s="159" t="s">
        <v>379</v>
      </c>
      <c r="M17" s="172" t="s">
        <v>377</v>
      </c>
      <c r="N17" s="172"/>
      <c r="O17" s="36">
        <v>60.78</v>
      </c>
      <c r="P17" s="36">
        <v>65.069999999999993</v>
      </c>
      <c r="Q17" s="36">
        <v>68.61</v>
      </c>
      <c r="R17" s="36">
        <v>88.32</v>
      </c>
      <c r="S17" s="36">
        <v>93.85</v>
      </c>
      <c r="T17" s="36">
        <v>72.77</v>
      </c>
      <c r="U17" s="36">
        <v>78.709999999999994</v>
      </c>
      <c r="V17" s="36">
        <v>87.55</v>
      </c>
      <c r="W17" s="36">
        <v>97.44</v>
      </c>
    </row>
    <row r="18" spans="2:23" x14ac:dyDescent="0.25">
      <c r="L18" s="159" t="s">
        <v>379</v>
      </c>
      <c r="M18" s="172" t="s">
        <v>378</v>
      </c>
      <c r="N18" s="172"/>
      <c r="O18" s="36">
        <v>34.950000000000003</v>
      </c>
      <c r="P18" s="36">
        <v>34.06</v>
      </c>
      <c r="Q18" s="36">
        <v>30.465000000000003</v>
      </c>
      <c r="R18" s="36">
        <v>38.18</v>
      </c>
      <c r="S18" s="36">
        <v>38.56</v>
      </c>
      <c r="T18" s="36">
        <v>30.405000000000001</v>
      </c>
      <c r="U18" s="36">
        <v>35.67</v>
      </c>
      <c r="V18" s="36">
        <v>40.725000000000001</v>
      </c>
      <c r="W18" s="36">
        <v>55.78</v>
      </c>
    </row>
    <row r="23" spans="2:23" x14ac:dyDescent="0.25">
      <c r="B23" s="200" t="s">
        <v>380</v>
      </c>
      <c r="C23" s="200"/>
      <c r="D23" s="200"/>
      <c r="E23" s="200"/>
      <c r="F23" s="200"/>
      <c r="G23" s="200"/>
      <c r="H23" s="200"/>
      <c r="I23" s="200"/>
      <c r="J23" s="200"/>
    </row>
    <row r="28" spans="2:23" x14ac:dyDescent="0.25">
      <c r="L28" s="18"/>
      <c r="M28" s="18"/>
      <c r="N28" s="18"/>
      <c r="O28" s="21" t="s">
        <v>290</v>
      </c>
      <c r="P28" s="21" t="s">
        <v>291</v>
      </c>
      <c r="Q28" s="21" t="s">
        <v>292</v>
      </c>
      <c r="R28" s="21" t="s">
        <v>293</v>
      </c>
      <c r="S28" s="21" t="s">
        <v>294</v>
      </c>
      <c r="T28" s="21" t="s">
        <v>295</v>
      </c>
      <c r="U28" s="21" t="s">
        <v>296</v>
      </c>
      <c r="V28" s="21" t="s">
        <v>297</v>
      </c>
      <c r="W28" s="21" t="s">
        <v>320</v>
      </c>
    </row>
    <row r="29" spans="2:23" x14ac:dyDescent="0.25">
      <c r="L29" s="159" t="s">
        <v>427</v>
      </c>
      <c r="M29" s="172" t="s">
        <v>286</v>
      </c>
      <c r="N29" s="172"/>
      <c r="O29" s="36">
        <v>39.04</v>
      </c>
      <c r="P29" s="36">
        <v>34.94</v>
      </c>
      <c r="Q29" s="36">
        <v>56.44</v>
      </c>
      <c r="R29" s="36">
        <v>59.88</v>
      </c>
      <c r="S29" s="36">
        <v>48.22</v>
      </c>
      <c r="T29" s="36">
        <v>80.73</v>
      </c>
      <c r="U29" s="36">
        <v>90.08</v>
      </c>
      <c r="V29" s="36">
        <v>80.510000000000005</v>
      </c>
      <c r="W29" s="36">
        <v>80.430000000000007</v>
      </c>
    </row>
    <row r="30" spans="2:23" x14ac:dyDescent="0.25">
      <c r="L30" s="159" t="s">
        <v>380</v>
      </c>
      <c r="M30" s="172" t="s">
        <v>284</v>
      </c>
      <c r="N30" s="172"/>
      <c r="O30" s="36">
        <v>34.61</v>
      </c>
      <c r="P30" s="36">
        <v>36.25</v>
      </c>
      <c r="Q30" s="36">
        <v>45.58</v>
      </c>
      <c r="R30" s="36">
        <v>42.7</v>
      </c>
      <c r="S30" s="36">
        <v>45.58</v>
      </c>
      <c r="T30" s="36">
        <v>54.96</v>
      </c>
      <c r="U30" s="36">
        <v>57.61</v>
      </c>
      <c r="V30" s="36">
        <v>54.38</v>
      </c>
      <c r="W30" s="36">
        <v>62.28</v>
      </c>
    </row>
    <row r="31" spans="2:23" x14ac:dyDescent="0.25">
      <c r="L31" s="159" t="s">
        <v>380</v>
      </c>
      <c r="M31" s="172" t="s">
        <v>285</v>
      </c>
      <c r="N31" s="172"/>
      <c r="O31" s="36">
        <v>25.8</v>
      </c>
      <c r="P31" s="36">
        <v>26.34</v>
      </c>
      <c r="Q31" s="36">
        <v>34.72</v>
      </c>
      <c r="R31" s="36">
        <v>26.16</v>
      </c>
      <c r="S31" s="36">
        <v>29.47</v>
      </c>
      <c r="T31" s="36">
        <v>44.13</v>
      </c>
      <c r="U31" s="36">
        <v>35.61</v>
      </c>
      <c r="V31" s="36">
        <v>32.880000000000003</v>
      </c>
      <c r="W31" s="36">
        <v>38.270000000000003</v>
      </c>
    </row>
    <row r="32" spans="2:23" x14ac:dyDescent="0.25">
      <c r="L32" s="159" t="s">
        <v>380</v>
      </c>
      <c r="M32" s="172" t="s">
        <v>287</v>
      </c>
      <c r="N32" s="172"/>
      <c r="O32" s="36">
        <v>18.59</v>
      </c>
      <c r="P32" s="36">
        <v>13.44</v>
      </c>
      <c r="Q32" s="36">
        <v>24.38</v>
      </c>
      <c r="R32" s="36">
        <v>14.53</v>
      </c>
      <c r="S32" s="36">
        <v>15.35</v>
      </c>
      <c r="T32" s="36">
        <v>20.85</v>
      </c>
      <c r="U32" s="36">
        <v>13.83</v>
      </c>
      <c r="V32" s="36">
        <v>13.83</v>
      </c>
      <c r="W32" s="36">
        <v>19.05</v>
      </c>
    </row>
    <row r="33" spans="2:23" x14ac:dyDescent="0.25">
      <c r="L33" s="159" t="s">
        <v>380</v>
      </c>
      <c r="M33" s="172" t="s">
        <v>288</v>
      </c>
      <c r="N33" s="172"/>
      <c r="O33" s="36">
        <v>33.33</v>
      </c>
      <c r="P33" s="36">
        <v>34.72</v>
      </c>
      <c r="Q33" s="36">
        <v>41.75</v>
      </c>
      <c r="R33" s="36">
        <v>38.39</v>
      </c>
      <c r="S33" s="36">
        <v>37.4</v>
      </c>
      <c r="T33" s="36">
        <v>45.41</v>
      </c>
      <c r="U33" s="36">
        <v>53.27</v>
      </c>
      <c r="V33" s="36">
        <v>59.29</v>
      </c>
      <c r="W33" s="36">
        <v>69.11</v>
      </c>
    </row>
    <row r="34" spans="2:23" x14ac:dyDescent="0.25">
      <c r="L34" s="159" t="s">
        <v>380</v>
      </c>
      <c r="M34" s="172" t="s">
        <v>376</v>
      </c>
      <c r="N34" s="172"/>
      <c r="O34" s="36">
        <v>18.59</v>
      </c>
      <c r="P34" s="36">
        <v>13.44</v>
      </c>
      <c r="Q34" s="36">
        <v>24.38</v>
      </c>
      <c r="R34" s="36">
        <v>14.53</v>
      </c>
      <c r="S34" s="36">
        <v>15.35</v>
      </c>
      <c r="T34" s="36">
        <v>20.85</v>
      </c>
      <c r="U34" s="36">
        <v>13.83</v>
      </c>
      <c r="V34" s="36">
        <v>13.83</v>
      </c>
      <c r="W34" s="36">
        <v>19.05</v>
      </c>
    </row>
    <row r="35" spans="2:23" x14ac:dyDescent="0.25">
      <c r="L35" s="159" t="s">
        <v>380</v>
      </c>
      <c r="M35" s="172" t="s">
        <v>377</v>
      </c>
      <c r="N35" s="172"/>
      <c r="O35" s="36">
        <v>163.69999999999999</v>
      </c>
      <c r="P35" s="36">
        <v>146.71</v>
      </c>
      <c r="Q35" s="36">
        <v>164.03</v>
      </c>
      <c r="R35" s="36">
        <v>147.78</v>
      </c>
      <c r="S35" s="36">
        <v>158.91999999999999</v>
      </c>
      <c r="T35" s="36">
        <v>166.44</v>
      </c>
      <c r="U35" s="36">
        <v>164.64</v>
      </c>
      <c r="V35" s="36">
        <v>174.2</v>
      </c>
      <c r="W35" s="36">
        <v>165.15</v>
      </c>
    </row>
    <row r="36" spans="2:23" x14ac:dyDescent="0.25">
      <c r="L36" s="159" t="s">
        <v>380</v>
      </c>
      <c r="M36" s="172" t="s">
        <v>378</v>
      </c>
      <c r="N36" s="172"/>
      <c r="O36" s="36">
        <v>42.695</v>
      </c>
      <c r="P36" s="36">
        <v>45.225000000000001</v>
      </c>
      <c r="Q36" s="36">
        <v>51.805</v>
      </c>
      <c r="R36" s="36">
        <v>58.75</v>
      </c>
      <c r="S36" s="36">
        <v>48.620000000000005</v>
      </c>
      <c r="T36" s="36">
        <v>62.72</v>
      </c>
      <c r="U36" s="36">
        <v>63.155000000000001</v>
      </c>
      <c r="V36" s="36">
        <v>59.96</v>
      </c>
      <c r="W36" s="36">
        <v>68.819999999999993</v>
      </c>
    </row>
    <row r="41" spans="2:23" x14ac:dyDescent="0.25">
      <c r="B41" s="200" t="s">
        <v>381</v>
      </c>
      <c r="C41" s="200"/>
      <c r="D41" s="200"/>
      <c r="E41" s="200"/>
      <c r="F41" s="200"/>
      <c r="G41" s="200"/>
      <c r="H41" s="200"/>
      <c r="I41" s="200"/>
      <c r="J41" s="200"/>
    </row>
    <row r="46" spans="2:23" x14ac:dyDescent="0.25">
      <c r="L46" s="18"/>
      <c r="M46" s="18"/>
      <c r="N46" s="18"/>
      <c r="O46" s="21" t="s">
        <v>290</v>
      </c>
      <c r="P46" s="21" t="s">
        <v>291</v>
      </c>
      <c r="Q46" s="21" t="s">
        <v>292</v>
      </c>
      <c r="R46" s="21" t="s">
        <v>293</v>
      </c>
      <c r="S46" s="21" t="s">
        <v>294</v>
      </c>
      <c r="T46" s="21" t="s">
        <v>295</v>
      </c>
      <c r="U46" s="21" t="s">
        <v>296</v>
      </c>
      <c r="V46" s="21" t="s">
        <v>297</v>
      </c>
      <c r="W46" s="21" t="s">
        <v>320</v>
      </c>
    </row>
    <row r="47" spans="2:23" x14ac:dyDescent="0.25">
      <c r="L47" s="159" t="s">
        <v>426</v>
      </c>
      <c r="M47" s="172" t="s">
        <v>286</v>
      </c>
      <c r="N47" s="172"/>
      <c r="O47" s="36">
        <v>54.78</v>
      </c>
      <c r="P47" s="36">
        <v>97.69</v>
      </c>
      <c r="Q47" s="36">
        <v>58.56</v>
      </c>
      <c r="R47" s="36">
        <v>26.6</v>
      </c>
      <c r="S47" s="36">
        <v>29</v>
      </c>
      <c r="T47" s="36">
        <v>40.799999999999997</v>
      </c>
      <c r="U47" s="36">
        <v>55.49</v>
      </c>
      <c r="V47" s="36">
        <v>61.14</v>
      </c>
      <c r="W47" s="36">
        <v>55.27</v>
      </c>
    </row>
    <row r="48" spans="2:23" x14ac:dyDescent="0.25">
      <c r="L48" s="159" t="s">
        <v>381</v>
      </c>
      <c r="M48" s="172" t="s">
        <v>284</v>
      </c>
      <c r="N48" s="172"/>
      <c r="O48" s="36">
        <v>65.62</v>
      </c>
      <c r="P48" s="36">
        <v>72.349999999999994</v>
      </c>
      <c r="Q48" s="36">
        <v>75.209999999999994</v>
      </c>
      <c r="R48" s="36">
        <v>75.95</v>
      </c>
      <c r="S48" s="36">
        <v>64.739999999999995</v>
      </c>
      <c r="T48" s="36">
        <v>51.86</v>
      </c>
      <c r="U48" s="36">
        <v>67.39</v>
      </c>
      <c r="V48" s="36">
        <v>69.400000000000006</v>
      </c>
      <c r="W48" s="36">
        <v>60.49</v>
      </c>
    </row>
    <row r="49" spans="2:23" x14ac:dyDescent="0.25">
      <c r="L49" s="159" t="s">
        <v>381</v>
      </c>
      <c r="M49" s="172" t="s">
        <v>285</v>
      </c>
      <c r="N49" s="172"/>
      <c r="O49" s="36">
        <v>31.54</v>
      </c>
      <c r="P49" s="36">
        <v>28.81</v>
      </c>
      <c r="Q49" s="36">
        <v>29.23</v>
      </c>
      <c r="R49" s="36">
        <v>26.98</v>
      </c>
      <c r="S49" s="36">
        <v>23.01</v>
      </c>
      <c r="T49" s="36">
        <v>24.47</v>
      </c>
      <c r="U49" s="36">
        <v>26.75</v>
      </c>
      <c r="V49" s="36">
        <v>28.67</v>
      </c>
      <c r="W49" s="36">
        <v>30.15</v>
      </c>
    </row>
    <row r="50" spans="2:23" x14ac:dyDescent="0.25">
      <c r="L50" s="159" t="s">
        <v>381</v>
      </c>
      <c r="M50" s="172" t="s">
        <v>287</v>
      </c>
      <c r="N50" s="172"/>
      <c r="O50" s="36"/>
      <c r="P50" s="36"/>
      <c r="Q50" s="36"/>
      <c r="R50" s="36"/>
      <c r="S50" s="36"/>
      <c r="T50" s="36"/>
      <c r="U50" s="36"/>
      <c r="V50" s="36"/>
      <c r="W50" s="36"/>
    </row>
    <row r="51" spans="2:23" x14ac:dyDescent="0.25">
      <c r="L51" s="159" t="s">
        <v>381</v>
      </c>
      <c r="M51" s="172" t="s">
        <v>288</v>
      </c>
      <c r="N51" s="172"/>
      <c r="O51" s="36">
        <v>51.05</v>
      </c>
      <c r="P51" s="36">
        <v>53.04</v>
      </c>
      <c r="Q51" s="36">
        <v>59.7</v>
      </c>
      <c r="R51" s="36">
        <v>49.84</v>
      </c>
      <c r="S51" s="36">
        <v>49.65</v>
      </c>
      <c r="T51" s="36">
        <v>49.75</v>
      </c>
      <c r="U51" s="36">
        <v>51</v>
      </c>
      <c r="V51" s="36">
        <v>52.55</v>
      </c>
      <c r="W51" s="36">
        <v>58.63</v>
      </c>
    </row>
    <row r="52" spans="2:23" x14ac:dyDescent="0.25">
      <c r="L52" s="159" t="s">
        <v>381</v>
      </c>
      <c r="M52" s="172" t="s">
        <v>376</v>
      </c>
      <c r="N52" s="172"/>
      <c r="O52" s="36">
        <v>30.37</v>
      </c>
      <c r="P52" s="36">
        <v>28.81</v>
      </c>
      <c r="Q52" s="36">
        <v>28.73</v>
      </c>
      <c r="R52" s="36">
        <v>26.6</v>
      </c>
      <c r="S52" s="36">
        <v>23.01</v>
      </c>
      <c r="T52" s="36">
        <v>24.47</v>
      </c>
      <c r="U52" s="36">
        <v>26.75</v>
      </c>
      <c r="V52" s="36">
        <v>28.67</v>
      </c>
      <c r="W52" s="36">
        <v>30.15</v>
      </c>
    </row>
    <row r="53" spans="2:23" x14ac:dyDescent="0.25">
      <c r="L53" s="159" t="s">
        <v>381</v>
      </c>
      <c r="M53" s="172" t="s">
        <v>377</v>
      </c>
      <c r="N53" s="172"/>
      <c r="O53" s="36">
        <v>122.4</v>
      </c>
      <c r="P53" s="36">
        <v>125</v>
      </c>
      <c r="Q53" s="36">
        <v>129.5</v>
      </c>
      <c r="R53" s="36">
        <v>129.5</v>
      </c>
      <c r="S53" s="36">
        <v>130.80000000000001</v>
      </c>
      <c r="T53" s="36">
        <v>122.9</v>
      </c>
      <c r="U53" s="36">
        <v>122.9</v>
      </c>
      <c r="V53" s="36">
        <v>130.30000000000001</v>
      </c>
      <c r="W53" s="36">
        <v>134.30000000000001</v>
      </c>
    </row>
    <row r="54" spans="2:23" x14ac:dyDescent="0.25">
      <c r="L54" s="159" t="s">
        <v>381</v>
      </c>
      <c r="M54" s="172" t="s">
        <v>378</v>
      </c>
      <c r="N54" s="172"/>
      <c r="O54" s="36">
        <v>40.9</v>
      </c>
      <c r="P54" s="36">
        <v>41.7</v>
      </c>
      <c r="Q54" s="36">
        <v>50.77</v>
      </c>
      <c r="R54" s="36">
        <v>45.03</v>
      </c>
      <c r="S54" s="36">
        <v>45.57</v>
      </c>
      <c r="T54" s="36">
        <v>42.22</v>
      </c>
      <c r="U54" s="36">
        <v>51</v>
      </c>
      <c r="V54" s="36">
        <v>52.55</v>
      </c>
      <c r="W54" s="36">
        <v>53.49</v>
      </c>
    </row>
    <row r="59" spans="2:23" x14ac:dyDescent="0.25">
      <c r="B59" s="200" t="s">
        <v>382</v>
      </c>
      <c r="C59" s="200"/>
      <c r="D59" s="200"/>
      <c r="E59" s="200"/>
      <c r="F59" s="200"/>
      <c r="G59" s="200"/>
      <c r="H59" s="200"/>
      <c r="I59" s="200"/>
      <c r="J59" s="200"/>
    </row>
    <row r="64" spans="2:23" x14ac:dyDescent="0.25">
      <c r="L64" s="18"/>
      <c r="M64" s="18"/>
      <c r="N64" s="18"/>
      <c r="O64" s="21" t="s">
        <v>290</v>
      </c>
      <c r="P64" s="21" t="s">
        <v>291</v>
      </c>
      <c r="Q64" s="21" t="s">
        <v>292</v>
      </c>
      <c r="R64" s="21" t="s">
        <v>293</v>
      </c>
      <c r="S64" s="21" t="s">
        <v>294</v>
      </c>
      <c r="T64" s="21" t="s">
        <v>295</v>
      </c>
      <c r="U64" s="21" t="s">
        <v>296</v>
      </c>
      <c r="V64" s="21" t="s">
        <v>297</v>
      </c>
      <c r="W64" s="21" t="s">
        <v>320</v>
      </c>
    </row>
    <row r="65" spans="2:23" x14ac:dyDescent="0.25">
      <c r="L65" s="159" t="s">
        <v>425</v>
      </c>
      <c r="M65" s="172" t="s">
        <v>286</v>
      </c>
      <c r="N65" s="172"/>
      <c r="O65" s="36">
        <v>18.850000000000001</v>
      </c>
      <c r="P65" s="36">
        <v>14.83</v>
      </c>
      <c r="Q65" s="36">
        <v>22.35</v>
      </c>
      <c r="R65" s="36">
        <v>20.68</v>
      </c>
      <c r="S65" s="36">
        <v>25.55</v>
      </c>
      <c r="T65" s="36">
        <v>13.64</v>
      </c>
      <c r="U65" s="36">
        <v>17.739999999999998</v>
      </c>
      <c r="V65" s="36">
        <v>25.77</v>
      </c>
      <c r="W65" s="36">
        <v>42.92</v>
      </c>
    </row>
    <row r="66" spans="2:23" x14ac:dyDescent="0.25">
      <c r="L66" s="159" t="s">
        <v>382</v>
      </c>
      <c r="M66" s="172" t="s">
        <v>284</v>
      </c>
      <c r="N66" s="172"/>
      <c r="O66" s="36">
        <v>16.57</v>
      </c>
      <c r="P66" s="36">
        <v>19.12</v>
      </c>
      <c r="Q66" s="36">
        <v>16.41</v>
      </c>
      <c r="R66" s="36">
        <v>19.14</v>
      </c>
      <c r="S66" s="36">
        <v>27.11</v>
      </c>
      <c r="T66" s="36">
        <v>20.07</v>
      </c>
      <c r="U66" s="36">
        <v>16.3</v>
      </c>
      <c r="V66" s="36">
        <v>23.49</v>
      </c>
      <c r="W66" s="36">
        <v>36.659999999999997</v>
      </c>
    </row>
    <row r="67" spans="2:23" x14ac:dyDescent="0.25">
      <c r="L67" s="159" t="s">
        <v>382</v>
      </c>
      <c r="M67" s="172" t="s">
        <v>285</v>
      </c>
      <c r="N67" s="172"/>
      <c r="O67" s="36">
        <v>21.6</v>
      </c>
      <c r="P67" s="36">
        <v>22.94</v>
      </c>
      <c r="Q67" s="36">
        <v>20.89</v>
      </c>
      <c r="R67" s="36">
        <v>22.84</v>
      </c>
      <c r="S67" s="36">
        <v>31.18</v>
      </c>
      <c r="T67" s="36">
        <v>23.32</v>
      </c>
      <c r="U67" s="36">
        <v>25.57</v>
      </c>
      <c r="V67" s="36">
        <v>32.61</v>
      </c>
      <c r="W67" s="36">
        <v>48.35</v>
      </c>
    </row>
    <row r="68" spans="2:23" x14ac:dyDescent="0.25">
      <c r="L68" s="159" t="s">
        <v>382</v>
      </c>
      <c r="M68" s="172" t="s">
        <v>287</v>
      </c>
      <c r="N68" s="172"/>
      <c r="O68" s="36">
        <v>12.22</v>
      </c>
      <c r="P68" s="36">
        <v>11.98</v>
      </c>
      <c r="Q68" s="36">
        <v>12.32</v>
      </c>
      <c r="R68" s="36">
        <v>13.61</v>
      </c>
      <c r="S68" s="36">
        <v>19.670000000000002</v>
      </c>
      <c r="T68" s="36">
        <v>14.54</v>
      </c>
      <c r="U68" s="36">
        <v>13.28</v>
      </c>
      <c r="V68" s="36">
        <v>19.28</v>
      </c>
      <c r="W68" s="36">
        <v>25.21</v>
      </c>
    </row>
    <row r="69" spans="2:23" x14ac:dyDescent="0.25">
      <c r="L69" s="159" t="s">
        <v>382</v>
      </c>
      <c r="M69" s="172" t="s">
        <v>288</v>
      </c>
      <c r="N69" s="172"/>
      <c r="O69" s="36">
        <v>24.72</v>
      </c>
      <c r="P69" s="36">
        <v>25.73</v>
      </c>
      <c r="Q69" s="36">
        <v>23.18</v>
      </c>
      <c r="R69" s="36">
        <v>24.89</v>
      </c>
      <c r="S69" s="36">
        <v>33.57</v>
      </c>
      <c r="T69" s="36">
        <v>33.19</v>
      </c>
      <c r="U69" s="36">
        <v>29.8</v>
      </c>
      <c r="V69" s="36">
        <v>37.090000000000003</v>
      </c>
      <c r="W69" s="36">
        <v>51.07</v>
      </c>
    </row>
    <row r="70" spans="2:23" x14ac:dyDescent="0.25">
      <c r="L70" s="159" t="s">
        <v>382</v>
      </c>
      <c r="M70" s="172" t="s">
        <v>376</v>
      </c>
      <c r="N70" s="172"/>
      <c r="O70" s="36">
        <v>9.9600000000000009</v>
      </c>
      <c r="P70" s="36">
        <v>11.98</v>
      </c>
      <c r="Q70" s="36">
        <v>6.47</v>
      </c>
      <c r="R70" s="36">
        <v>13.61</v>
      </c>
      <c r="S70" s="36">
        <v>14.29</v>
      </c>
      <c r="T70" s="36">
        <v>6.2</v>
      </c>
      <c r="U70" s="36">
        <v>12.19</v>
      </c>
      <c r="V70" s="36">
        <v>19.28</v>
      </c>
      <c r="W70" s="36">
        <v>20.47</v>
      </c>
    </row>
    <row r="71" spans="2:23" x14ac:dyDescent="0.25">
      <c r="L71" s="159" t="s">
        <v>382</v>
      </c>
      <c r="M71" s="172" t="s">
        <v>377</v>
      </c>
      <c r="N71" s="172"/>
      <c r="O71" s="36">
        <v>47.89</v>
      </c>
      <c r="P71" s="36">
        <v>48.98</v>
      </c>
      <c r="Q71" s="36">
        <v>43.74</v>
      </c>
      <c r="R71" s="36">
        <v>51.45</v>
      </c>
      <c r="S71" s="36">
        <v>58.2</v>
      </c>
      <c r="T71" s="36">
        <v>47</v>
      </c>
      <c r="U71" s="36">
        <v>48.51</v>
      </c>
      <c r="V71" s="36">
        <v>63.05</v>
      </c>
      <c r="W71" s="36">
        <v>71.599999999999994</v>
      </c>
    </row>
    <row r="72" spans="2:23" x14ac:dyDescent="0.25">
      <c r="L72" s="159" t="s">
        <v>382</v>
      </c>
      <c r="M72" s="172" t="s">
        <v>378</v>
      </c>
      <c r="N72" s="172"/>
      <c r="O72" s="36">
        <v>19.760000000000002</v>
      </c>
      <c r="P72" s="36">
        <v>22.94</v>
      </c>
      <c r="Q72" s="36">
        <v>20.314999999999998</v>
      </c>
      <c r="R72" s="36">
        <v>20.73</v>
      </c>
      <c r="S72" s="36">
        <v>26.78</v>
      </c>
      <c r="T72" s="36">
        <v>21.36</v>
      </c>
      <c r="U72" s="36">
        <v>22</v>
      </c>
      <c r="V72" s="36">
        <v>32.26</v>
      </c>
      <c r="W72" s="36">
        <v>40.234999999999999</v>
      </c>
    </row>
    <row r="77" spans="2:23" x14ac:dyDescent="0.25">
      <c r="B77" s="200" t="s">
        <v>383</v>
      </c>
      <c r="C77" s="200"/>
      <c r="D77" s="200"/>
      <c r="E77" s="200"/>
      <c r="F77" s="200"/>
      <c r="G77" s="200"/>
      <c r="H77" s="200"/>
      <c r="I77" s="200"/>
      <c r="J77" s="200"/>
    </row>
    <row r="82" spans="2:23" x14ac:dyDescent="0.25">
      <c r="L82" s="18"/>
      <c r="M82" s="18"/>
      <c r="N82" s="18"/>
      <c r="O82" s="21" t="s">
        <v>290</v>
      </c>
      <c r="P82" s="21" t="s">
        <v>291</v>
      </c>
      <c r="Q82" s="21" t="s">
        <v>292</v>
      </c>
      <c r="R82" s="21" t="s">
        <v>293</v>
      </c>
      <c r="S82" s="21" t="s">
        <v>294</v>
      </c>
      <c r="T82" s="21" t="s">
        <v>295</v>
      </c>
      <c r="U82" s="21" t="s">
        <v>296</v>
      </c>
      <c r="V82" s="21" t="s">
        <v>297</v>
      </c>
      <c r="W82" s="21" t="s">
        <v>320</v>
      </c>
    </row>
    <row r="83" spans="2:23" x14ac:dyDescent="0.25">
      <c r="L83" s="159" t="s">
        <v>424</v>
      </c>
      <c r="M83" s="172" t="s">
        <v>286</v>
      </c>
      <c r="N83" s="172"/>
      <c r="O83" s="36">
        <v>14.58</v>
      </c>
      <c r="P83" s="36">
        <v>12.65</v>
      </c>
      <c r="Q83" s="36">
        <v>14.02</v>
      </c>
      <c r="R83" s="36">
        <v>14.01</v>
      </c>
      <c r="S83" s="36">
        <v>12.79</v>
      </c>
      <c r="T83" s="36">
        <v>13.06</v>
      </c>
      <c r="U83" s="36">
        <v>20.5</v>
      </c>
      <c r="V83" s="36">
        <v>29.54</v>
      </c>
      <c r="W83" s="36">
        <v>16.309999999999999</v>
      </c>
    </row>
    <row r="84" spans="2:23" x14ac:dyDescent="0.25">
      <c r="L84" s="159" t="s">
        <v>383</v>
      </c>
      <c r="M84" s="172" t="s">
        <v>284</v>
      </c>
      <c r="N84" s="172"/>
      <c r="O84" s="36">
        <v>13.86</v>
      </c>
      <c r="P84" s="36">
        <v>14.43</v>
      </c>
      <c r="Q84" s="36">
        <v>14.36</v>
      </c>
      <c r="R84" s="36">
        <v>15.67</v>
      </c>
      <c r="S84" s="36">
        <v>15.97</v>
      </c>
      <c r="T84" s="36">
        <v>14.74</v>
      </c>
      <c r="U84" s="36">
        <v>19.149999999999999</v>
      </c>
      <c r="V84" s="36">
        <v>27.76</v>
      </c>
      <c r="W84" s="36">
        <v>24.54</v>
      </c>
    </row>
    <row r="85" spans="2:23" x14ac:dyDescent="0.25">
      <c r="L85" s="159" t="s">
        <v>383</v>
      </c>
      <c r="M85" s="172" t="s">
        <v>285</v>
      </c>
      <c r="N85" s="172"/>
      <c r="O85" s="36">
        <v>13.71</v>
      </c>
      <c r="P85" s="36">
        <v>13.38</v>
      </c>
      <c r="Q85" s="36">
        <v>14.12</v>
      </c>
      <c r="R85" s="36">
        <v>14.46</v>
      </c>
      <c r="S85" s="36">
        <v>13.47</v>
      </c>
      <c r="T85" s="36">
        <v>14.18</v>
      </c>
      <c r="U85" s="36">
        <v>20.309999999999999</v>
      </c>
      <c r="V85" s="36">
        <v>29.05</v>
      </c>
      <c r="W85" s="36">
        <v>19.010000000000002</v>
      </c>
    </row>
    <row r="86" spans="2:23" x14ac:dyDescent="0.25">
      <c r="L86" s="159" t="s">
        <v>383</v>
      </c>
      <c r="M86" s="172" t="s">
        <v>287</v>
      </c>
      <c r="N86" s="172"/>
      <c r="O86" s="36">
        <v>13.56</v>
      </c>
      <c r="P86" s="36">
        <v>12.18</v>
      </c>
      <c r="Q86" s="36">
        <v>12.8</v>
      </c>
      <c r="R86" s="36">
        <v>14.53</v>
      </c>
      <c r="S86" s="36">
        <v>13.92</v>
      </c>
      <c r="T86" s="36">
        <v>13.48</v>
      </c>
      <c r="U86" s="36">
        <v>17.579999999999998</v>
      </c>
      <c r="V86" s="36">
        <v>24.96</v>
      </c>
      <c r="W86" s="36">
        <v>16.64</v>
      </c>
    </row>
    <row r="87" spans="2:23" x14ac:dyDescent="0.25">
      <c r="L87" s="159" t="s">
        <v>383</v>
      </c>
      <c r="M87" s="172" t="s">
        <v>288</v>
      </c>
      <c r="N87" s="172"/>
      <c r="O87" s="36">
        <v>13.96</v>
      </c>
      <c r="P87" s="36">
        <v>12.83</v>
      </c>
      <c r="Q87" s="36">
        <v>13.5</v>
      </c>
      <c r="R87" s="36">
        <v>14.39</v>
      </c>
      <c r="S87" s="36">
        <v>13.71</v>
      </c>
      <c r="T87" s="36">
        <v>13.45</v>
      </c>
      <c r="U87" s="36">
        <v>19.239999999999998</v>
      </c>
      <c r="V87" s="36">
        <v>28.19</v>
      </c>
      <c r="W87" s="36">
        <v>19.16</v>
      </c>
    </row>
    <row r="88" spans="2:23" x14ac:dyDescent="0.25">
      <c r="L88" s="159" t="s">
        <v>383</v>
      </c>
      <c r="M88" s="172" t="s">
        <v>376</v>
      </c>
      <c r="N88" s="172"/>
      <c r="O88" s="36">
        <v>12.75</v>
      </c>
      <c r="P88" s="36">
        <v>12.18</v>
      </c>
      <c r="Q88" s="36">
        <v>12.8</v>
      </c>
      <c r="R88" s="36">
        <v>12.89</v>
      </c>
      <c r="S88" s="36">
        <v>12.13</v>
      </c>
      <c r="T88" s="36">
        <v>12.49</v>
      </c>
      <c r="U88" s="36">
        <v>17.579999999999998</v>
      </c>
      <c r="V88" s="36">
        <v>24.96</v>
      </c>
      <c r="W88" s="36">
        <v>15.12</v>
      </c>
    </row>
    <row r="89" spans="2:23" x14ac:dyDescent="0.25">
      <c r="L89" s="159" t="s">
        <v>383</v>
      </c>
      <c r="M89" s="172" t="s">
        <v>377</v>
      </c>
      <c r="N89" s="172"/>
      <c r="O89" s="36">
        <v>21.03</v>
      </c>
      <c r="P89" s="36">
        <v>21.51</v>
      </c>
      <c r="Q89" s="36">
        <v>20.55</v>
      </c>
      <c r="R89" s="36">
        <v>21.31</v>
      </c>
      <c r="S89" s="36">
        <v>21.18</v>
      </c>
      <c r="T89" s="36">
        <v>21.27</v>
      </c>
      <c r="U89" s="36">
        <v>27.87</v>
      </c>
      <c r="V89" s="36">
        <v>37.479999999999997</v>
      </c>
      <c r="W89" s="36">
        <v>29.38</v>
      </c>
    </row>
    <row r="90" spans="2:23" x14ac:dyDescent="0.25">
      <c r="L90" s="159" t="s">
        <v>383</v>
      </c>
      <c r="M90" s="172" t="s">
        <v>378</v>
      </c>
      <c r="N90" s="172"/>
      <c r="O90" s="36">
        <v>14.58</v>
      </c>
      <c r="P90" s="36">
        <v>14.43</v>
      </c>
      <c r="Q90" s="36">
        <v>14.469999999999999</v>
      </c>
      <c r="R90" s="36">
        <v>15.355</v>
      </c>
      <c r="S90" s="36">
        <v>14.605</v>
      </c>
      <c r="T90" s="36">
        <v>15.225</v>
      </c>
      <c r="U90" s="36">
        <v>20.52</v>
      </c>
      <c r="V90" s="36">
        <v>29.34</v>
      </c>
      <c r="W90" s="36">
        <v>21.82</v>
      </c>
    </row>
    <row r="95" spans="2:23" x14ac:dyDescent="0.25">
      <c r="B95" s="200" t="s">
        <v>384</v>
      </c>
      <c r="C95" s="200"/>
      <c r="D95" s="200"/>
      <c r="E95" s="200"/>
      <c r="F95" s="200"/>
      <c r="G95" s="200"/>
      <c r="H95" s="200"/>
      <c r="I95" s="200"/>
      <c r="J95" s="200"/>
    </row>
    <row r="100" spans="12:23" x14ac:dyDescent="0.25">
      <c r="L100" s="18"/>
      <c r="M100" s="18"/>
      <c r="N100" s="18"/>
      <c r="O100" s="21" t="s">
        <v>290</v>
      </c>
      <c r="P100" s="21" t="s">
        <v>291</v>
      </c>
      <c r="Q100" s="21" t="s">
        <v>292</v>
      </c>
      <c r="R100" s="21" t="s">
        <v>293</v>
      </c>
      <c r="S100" s="21" t="s">
        <v>294</v>
      </c>
      <c r="T100" s="21" t="s">
        <v>295</v>
      </c>
      <c r="U100" s="21" t="s">
        <v>296</v>
      </c>
      <c r="V100" s="21" t="s">
        <v>297</v>
      </c>
      <c r="W100" s="21" t="s">
        <v>320</v>
      </c>
    </row>
    <row r="101" spans="12:23" x14ac:dyDescent="0.25">
      <c r="L101" s="159" t="s">
        <v>423</v>
      </c>
      <c r="M101" s="172" t="s">
        <v>286</v>
      </c>
      <c r="N101" s="172"/>
      <c r="O101" s="36">
        <v>11.35</v>
      </c>
      <c r="P101" s="36">
        <v>10.39</v>
      </c>
      <c r="Q101" s="36">
        <v>12.85</v>
      </c>
      <c r="R101" s="36">
        <v>14.03</v>
      </c>
      <c r="S101" s="36">
        <v>13.15</v>
      </c>
      <c r="T101" s="36">
        <v>12.89</v>
      </c>
      <c r="U101" s="36">
        <v>15.76</v>
      </c>
      <c r="V101" s="36">
        <v>23.38</v>
      </c>
      <c r="W101" s="36">
        <v>13.51</v>
      </c>
    </row>
    <row r="102" spans="12:23" x14ac:dyDescent="0.25">
      <c r="L102" s="159" t="s">
        <v>384</v>
      </c>
      <c r="M102" s="172" t="s">
        <v>284</v>
      </c>
      <c r="N102" s="172"/>
      <c r="O102" s="36">
        <v>23.64</v>
      </c>
      <c r="P102" s="36">
        <v>20.309999999999999</v>
      </c>
      <c r="Q102" s="36">
        <v>19.11</v>
      </c>
      <c r="R102" s="36">
        <v>22.22</v>
      </c>
      <c r="S102" s="36">
        <v>27.62</v>
      </c>
      <c r="T102" s="36">
        <v>26.23</v>
      </c>
      <c r="U102" s="36">
        <v>27.5</v>
      </c>
      <c r="V102" s="36">
        <v>28.98</v>
      </c>
      <c r="W102" s="36">
        <v>30.7</v>
      </c>
    </row>
    <row r="103" spans="12:23" x14ac:dyDescent="0.25">
      <c r="L103" s="159" t="s">
        <v>384</v>
      </c>
      <c r="M103" s="172" t="s">
        <v>285</v>
      </c>
      <c r="N103" s="172"/>
      <c r="O103" s="36">
        <v>13.79</v>
      </c>
      <c r="P103" s="36">
        <v>12.93</v>
      </c>
      <c r="Q103" s="36">
        <v>12.87</v>
      </c>
      <c r="R103" s="36">
        <v>15.31</v>
      </c>
      <c r="S103" s="36">
        <v>16.14</v>
      </c>
      <c r="T103" s="36">
        <v>14.09</v>
      </c>
      <c r="U103" s="36">
        <v>16.48</v>
      </c>
      <c r="V103" s="36">
        <v>28.11</v>
      </c>
      <c r="W103" s="36">
        <v>19.21</v>
      </c>
    </row>
    <row r="104" spans="12:23" x14ac:dyDescent="0.25">
      <c r="L104" s="159" t="s">
        <v>384</v>
      </c>
      <c r="M104" s="172" t="s">
        <v>287</v>
      </c>
      <c r="N104" s="172"/>
      <c r="O104" s="36">
        <v>11.73</v>
      </c>
      <c r="P104" s="36">
        <v>11.87</v>
      </c>
      <c r="Q104" s="36">
        <v>12.27</v>
      </c>
      <c r="R104" s="36">
        <v>13.67</v>
      </c>
      <c r="S104" s="36">
        <v>14.35</v>
      </c>
      <c r="T104" s="36">
        <v>12.89</v>
      </c>
      <c r="U104" s="36">
        <v>13.95</v>
      </c>
      <c r="V104" s="36">
        <v>24.15</v>
      </c>
      <c r="W104" s="36">
        <v>19.36</v>
      </c>
    </row>
    <row r="105" spans="12:23" x14ac:dyDescent="0.25">
      <c r="L105" s="159" t="s">
        <v>384</v>
      </c>
      <c r="M105" s="172" t="s">
        <v>288</v>
      </c>
      <c r="N105" s="172"/>
      <c r="O105" s="36">
        <v>17.239999999999998</v>
      </c>
      <c r="P105" s="36">
        <v>18.420000000000002</v>
      </c>
      <c r="Q105" s="36">
        <v>16.27</v>
      </c>
      <c r="R105" s="36">
        <v>17.78</v>
      </c>
      <c r="S105" s="36">
        <v>18.2</v>
      </c>
      <c r="T105" s="36">
        <v>18.399999999999999</v>
      </c>
      <c r="U105" s="36">
        <v>20.010000000000002</v>
      </c>
      <c r="V105" s="36">
        <v>24.24</v>
      </c>
      <c r="W105" s="36">
        <v>21.97</v>
      </c>
    </row>
    <row r="106" spans="12:23" x14ac:dyDescent="0.25">
      <c r="L106" s="159" t="s">
        <v>384</v>
      </c>
      <c r="M106" s="172" t="s">
        <v>376</v>
      </c>
      <c r="N106" s="172"/>
      <c r="O106" s="36">
        <v>6.66</v>
      </c>
      <c r="P106" s="36">
        <v>5.6</v>
      </c>
      <c r="Q106" s="36">
        <v>6.16</v>
      </c>
      <c r="R106" s="36">
        <v>7.67</v>
      </c>
      <c r="S106" s="36">
        <v>6.6</v>
      </c>
      <c r="T106" s="36">
        <v>7.99</v>
      </c>
      <c r="U106" s="36">
        <v>11.93</v>
      </c>
      <c r="V106" s="36">
        <v>14.31</v>
      </c>
      <c r="W106" s="36">
        <v>13.51</v>
      </c>
    </row>
    <row r="107" spans="12:23" x14ac:dyDescent="0.25">
      <c r="L107" s="159" t="s">
        <v>384</v>
      </c>
      <c r="M107" s="172" t="s">
        <v>377</v>
      </c>
      <c r="N107" s="172"/>
      <c r="O107" s="36">
        <v>29.7</v>
      </c>
      <c r="P107" s="36">
        <v>36.5</v>
      </c>
      <c r="Q107" s="36">
        <v>30.45</v>
      </c>
      <c r="R107" s="36">
        <v>31.72</v>
      </c>
      <c r="S107" s="36">
        <v>28.49</v>
      </c>
      <c r="T107" s="36">
        <v>32.81</v>
      </c>
      <c r="U107" s="36">
        <v>30.56</v>
      </c>
      <c r="V107" s="36">
        <v>39.880000000000003</v>
      </c>
      <c r="W107" s="36">
        <v>35.380000000000003</v>
      </c>
    </row>
    <row r="108" spans="12:23" x14ac:dyDescent="0.25">
      <c r="L108" s="159" t="s">
        <v>384</v>
      </c>
      <c r="M108" s="172" t="s">
        <v>378</v>
      </c>
      <c r="N108" s="172"/>
      <c r="O108" s="36">
        <v>14.135</v>
      </c>
      <c r="P108" s="36">
        <v>13.115</v>
      </c>
      <c r="Q108" s="36">
        <v>13.66</v>
      </c>
      <c r="R108" s="36">
        <v>15.48</v>
      </c>
      <c r="S108" s="36">
        <v>16.14</v>
      </c>
      <c r="T108" s="36">
        <v>15.35</v>
      </c>
      <c r="U108" s="36">
        <v>17.759999999999998</v>
      </c>
      <c r="V108" s="36">
        <v>27.145000000000003</v>
      </c>
      <c r="W108" s="36">
        <v>21.67</v>
      </c>
    </row>
    <row r="113" spans="2:23" x14ac:dyDescent="0.25">
      <c r="B113" s="200" t="s">
        <v>385</v>
      </c>
      <c r="C113" s="200"/>
      <c r="D113" s="200"/>
      <c r="E113" s="200"/>
      <c r="F113" s="200"/>
      <c r="G113" s="200"/>
      <c r="H113" s="200"/>
      <c r="I113" s="200"/>
      <c r="J113" s="200"/>
    </row>
    <row r="118" spans="2:23" x14ac:dyDescent="0.25">
      <c r="L118" s="18"/>
      <c r="M118" s="18"/>
      <c r="N118" s="18"/>
      <c r="O118" s="21" t="s">
        <v>290</v>
      </c>
      <c r="P118" s="21" t="s">
        <v>291</v>
      </c>
      <c r="Q118" s="21" t="s">
        <v>292</v>
      </c>
      <c r="R118" s="21" t="s">
        <v>293</v>
      </c>
      <c r="S118" s="21" t="s">
        <v>294</v>
      </c>
      <c r="T118" s="21" t="s">
        <v>295</v>
      </c>
      <c r="U118" s="21" t="s">
        <v>296</v>
      </c>
      <c r="V118" s="21" t="s">
        <v>297</v>
      </c>
      <c r="W118" s="21" t="s">
        <v>320</v>
      </c>
    </row>
    <row r="119" spans="2:23" x14ac:dyDescent="0.25">
      <c r="L119" s="159" t="s">
        <v>422</v>
      </c>
      <c r="M119" s="172" t="s">
        <v>286</v>
      </c>
      <c r="N119" s="172"/>
      <c r="O119" s="36">
        <v>19.760000000000002</v>
      </c>
      <c r="P119" s="36">
        <v>22.73</v>
      </c>
      <c r="Q119" s="36">
        <v>14.05</v>
      </c>
      <c r="R119" s="36">
        <v>25.23</v>
      </c>
      <c r="S119" s="36"/>
      <c r="T119" s="36"/>
      <c r="U119" s="36"/>
      <c r="V119" s="36"/>
      <c r="W119" s="36"/>
    </row>
    <row r="120" spans="2:23" x14ac:dyDescent="0.25">
      <c r="L120" s="159" t="s">
        <v>385</v>
      </c>
      <c r="M120" s="172" t="s">
        <v>284</v>
      </c>
      <c r="N120" s="172"/>
      <c r="O120" s="36">
        <v>24.16</v>
      </c>
      <c r="P120" s="36">
        <v>28.85</v>
      </c>
      <c r="Q120" s="36">
        <v>21.46</v>
      </c>
      <c r="R120" s="36">
        <v>29.91</v>
      </c>
      <c r="S120" s="36">
        <v>43.71</v>
      </c>
      <c r="T120" s="36">
        <v>28.31</v>
      </c>
      <c r="U120" s="36">
        <v>27.69</v>
      </c>
      <c r="V120" s="36">
        <v>35.25</v>
      </c>
      <c r="W120" s="36">
        <v>56.12</v>
      </c>
    </row>
    <row r="121" spans="2:23" x14ac:dyDescent="0.25">
      <c r="L121" s="159" t="s">
        <v>385</v>
      </c>
      <c r="M121" s="172" t="s">
        <v>285</v>
      </c>
      <c r="N121" s="172"/>
      <c r="O121" s="36">
        <v>23.03</v>
      </c>
      <c r="P121" s="36">
        <v>20.190000000000001</v>
      </c>
      <c r="Q121" s="36">
        <v>19.78</v>
      </c>
      <c r="R121" s="36">
        <v>28.07</v>
      </c>
      <c r="S121" s="36">
        <v>39.82</v>
      </c>
      <c r="T121" s="36">
        <v>27.78</v>
      </c>
      <c r="U121" s="36">
        <v>27.85</v>
      </c>
      <c r="V121" s="36">
        <v>34.9</v>
      </c>
      <c r="W121" s="36">
        <v>55.73</v>
      </c>
    </row>
    <row r="122" spans="2:23" x14ac:dyDescent="0.25">
      <c r="L122" s="159" t="s">
        <v>385</v>
      </c>
      <c r="M122" s="172" t="s">
        <v>287</v>
      </c>
      <c r="N122" s="172"/>
      <c r="O122" s="36">
        <v>22.29</v>
      </c>
      <c r="P122" s="36">
        <v>19.579999999999998</v>
      </c>
      <c r="Q122" s="36">
        <v>15.13</v>
      </c>
      <c r="R122" s="36">
        <v>25.16</v>
      </c>
      <c r="S122" s="36">
        <v>37.29</v>
      </c>
      <c r="T122" s="36">
        <v>22.44</v>
      </c>
      <c r="U122" s="36">
        <v>21.6</v>
      </c>
      <c r="V122" s="36">
        <v>33.57</v>
      </c>
      <c r="W122" s="36">
        <v>50.12</v>
      </c>
    </row>
    <row r="123" spans="2:23" x14ac:dyDescent="0.25">
      <c r="L123" s="159" t="s">
        <v>385</v>
      </c>
      <c r="M123" s="172" t="s">
        <v>288</v>
      </c>
      <c r="N123" s="172"/>
      <c r="O123" s="36">
        <v>26.28</v>
      </c>
      <c r="P123" s="36">
        <v>31.32</v>
      </c>
      <c r="Q123" s="36">
        <v>26.95</v>
      </c>
      <c r="R123" s="36">
        <v>29.41</v>
      </c>
      <c r="S123" s="36">
        <v>35.590000000000003</v>
      </c>
      <c r="T123" s="36">
        <v>34.659999999999997</v>
      </c>
      <c r="U123" s="36">
        <v>33.69</v>
      </c>
      <c r="V123" s="36">
        <v>36.33</v>
      </c>
      <c r="W123" s="36">
        <v>51.48</v>
      </c>
    </row>
    <row r="124" spans="2:23" x14ac:dyDescent="0.25">
      <c r="L124" s="159" t="s">
        <v>385</v>
      </c>
      <c r="M124" s="172" t="s">
        <v>376</v>
      </c>
      <c r="N124" s="172"/>
      <c r="O124" s="36">
        <v>13.81</v>
      </c>
      <c r="P124" s="36">
        <v>13.09</v>
      </c>
      <c r="Q124" s="36">
        <v>6.3</v>
      </c>
      <c r="R124" s="36">
        <v>15.56</v>
      </c>
      <c r="S124" s="36">
        <v>19.32</v>
      </c>
      <c r="T124" s="36">
        <v>16.2</v>
      </c>
      <c r="U124" s="36">
        <v>13.58</v>
      </c>
      <c r="V124" s="36">
        <v>20.260000000000002</v>
      </c>
      <c r="W124" s="36">
        <v>27.43</v>
      </c>
    </row>
    <row r="125" spans="2:23" x14ac:dyDescent="0.25">
      <c r="L125" s="159" t="s">
        <v>385</v>
      </c>
      <c r="M125" s="172" t="s">
        <v>377</v>
      </c>
      <c r="N125" s="172"/>
      <c r="O125" s="36">
        <v>60.94</v>
      </c>
      <c r="P125" s="36">
        <v>75.400000000000006</v>
      </c>
      <c r="Q125" s="36">
        <v>71.55</v>
      </c>
      <c r="R125" s="36">
        <v>81.75</v>
      </c>
      <c r="S125" s="36">
        <v>85.16</v>
      </c>
      <c r="T125" s="36">
        <v>75.34</v>
      </c>
      <c r="U125" s="36">
        <v>78.430000000000007</v>
      </c>
      <c r="V125" s="36">
        <v>80</v>
      </c>
      <c r="W125" s="36">
        <v>98.45</v>
      </c>
    </row>
    <row r="126" spans="2:23" x14ac:dyDescent="0.25">
      <c r="L126" s="159" t="s">
        <v>385</v>
      </c>
      <c r="M126" s="172" t="s">
        <v>378</v>
      </c>
      <c r="N126" s="172"/>
      <c r="O126" s="36">
        <v>23.37</v>
      </c>
      <c r="P126" s="36">
        <v>22.77</v>
      </c>
      <c r="Q126" s="36">
        <v>21.46</v>
      </c>
      <c r="R126" s="36">
        <v>27.98</v>
      </c>
      <c r="S126" s="36">
        <v>36.44</v>
      </c>
      <c r="T126" s="36">
        <v>27.89</v>
      </c>
      <c r="U126" s="36">
        <v>30.11</v>
      </c>
      <c r="V126" s="36">
        <v>35.629999999999995</v>
      </c>
      <c r="W126" s="36">
        <v>51.48</v>
      </c>
    </row>
    <row r="131" spans="2:23" x14ac:dyDescent="0.25">
      <c r="B131" s="200" t="s">
        <v>386</v>
      </c>
      <c r="C131" s="200"/>
      <c r="D131" s="200"/>
      <c r="E131" s="200"/>
      <c r="F131" s="200"/>
      <c r="G131" s="200"/>
      <c r="H131" s="200"/>
      <c r="I131" s="200"/>
      <c r="J131" s="200"/>
    </row>
    <row r="136" spans="2:23" x14ac:dyDescent="0.25">
      <c r="L136" s="18"/>
      <c r="M136" s="18"/>
      <c r="N136" s="18"/>
      <c r="O136" s="21" t="s">
        <v>290</v>
      </c>
      <c r="P136" s="21" t="s">
        <v>291</v>
      </c>
      <c r="Q136" s="21" t="s">
        <v>292</v>
      </c>
      <c r="R136" s="21" t="s">
        <v>293</v>
      </c>
      <c r="S136" s="21" t="s">
        <v>294</v>
      </c>
      <c r="T136" s="21" t="s">
        <v>295</v>
      </c>
      <c r="U136" s="21" t="s">
        <v>296</v>
      </c>
      <c r="V136" s="21" t="s">
        <v>297</v>
      </c>
      <c r="W136" s="21" t="s">
        <v>320</v>
      </c>
    </row>
    <row r="137" spans="2:23" x14ac:dyDescent="0.25">
      <c r="L137" s="159" t="s">
        <v>421</v>
      </c>
      <c r="M137" s="172" t="s">
        <v>286</v>
      </c>
      <c r="N137" s="172"/>
      <c r="O137" s="36">
        <v>13.72</v>
      </c>
      <c r="P137" s="36">
        <v>11.55</v>
      </c>
      <c r="Q137" s="36">
        <v>14.46</v>
      </c>
      <c r="R137" s="36">
        <v>15.41</v>
      </c>
      <c r="S137" s="36">
        <v>14.63</v>
      </c>
      <c r="T137" s="36">
        <v>14.88</v>
      </c>
      <c r="U137" s="36">
        <v>22.65</v>
      </c>
      <c r="V137" s="36">
        <v>28.05</v>
      </c>
      <c r="W137" s="36">
        <v>16.7</v>
      </c>
    </row>
    <row r="138" spans="2:23" x14ac:dyDescent="0.25">
      <c r="L138" s="159" t="s">
        <v>386</v>
      </c>
      <c r="M138" s="172" t="s">
        <v>284</v>
      </c>
      <c r="N138" s="172"/>
      <c r="O138" s="36">
        <v>15.84</v>
      </c>
      <c r="P138" s="36">
        <v>13.69</v>
      </c>
      <c r="Q138" s="36">
        <v>14.51</v>
      </c>
      <c r="R138" s="36">
        <v>15.99</v>
      </c>
      <c r="S138" s="36">
        <v>16.95</v>
      </c>
      <c r="T138" s="36">
        <v>15.76</v>
      </c>
      <c r="U138" s="36">
        <v>19.579999999999998</v>
      </c>
      <c r="V138" s="36">
        <v>30.98</v>
      </c>
      <c r="W138" s="36">
        <v>24.29</v>
      </c>
    </row>
    <row r="139" spans="2:23" x14ac:dyDescent="0.25">
      <c r="L139" s="159" t="s">
        <v>386</v>
      </c>
      <c r="M139" s="172" t="s">
        <v>285</v>
      </c>
      <c r="N139" s="172"/>
      <c r="O139" s="36">
        <v>15.58</v>
      </c>
      <c r="P139" s="36">
        <v>12.77</v>
      </c>
      <c r="Q139" s="36">
        <v>14.02</v>
      </c>
      <c r="R139" s="36">
        <v>15.27</v>
      </c>
      <c r="S139" s="36">
        <v>15.47</v>
      </c>
      <c r="T139" s="36">
        <v>15.35</v>
      </c>
      <c r="U139" s="36">
        <v>19.989999999999998</v>
      </c>
      <c r="V139" s="36">
        <v>32.39</v>
      </c>
      <c r="W139" s="36">
        <v>20.13</v>
      </c>
    </row>
    <row r="140" spans="2:23" x14ac:dyDescent="0.25">
      <c r="L140" s="159" t="s">
        <v>386</v>
      </c>
      <c r="M140" s="172" t="s">
        <v>287</v>
      </c>
      <c r="N140" s="172"/>
      <c r="O140" s="36">
        <v>16</v>
      </c>
      <c r="P140" s="36">
        <v>14.23</v>
      </c>
      <c r="Q140" s="36">
        <v>15.62</v>
      </c>
      <c r="R140" s="36">
        <v>17.04</v>
      </c>
      <c r="S140" s="36">
        <v>16.809999999999999</v>
      </c>
      <c r="T140" s="36">
        <v>16.850000000000001</v>
      </c>
      <c r="U140" s="36">
        <v>21.2</v>
      </c>
      <c r="V140" s="36">
        <v>32.44</v>
      </c>
      <c r="W140" s="36">
        <v>21.75</v>
      </c>
    </row>
    <row r="141" spans="2:23" x14ac:dyDescent="0.25">
      <c r="L141" s="159" t="s">
        <v>386</v>
      </c>
      <c r="M141" s="172" t="s">
        <v>288</v>
      </c>
      <c r="N141" s="172"/>
      <c r="O141" s="36">
        <v>14.63</v>
      </c>
      <c r="P141" s="36">
        <v>12.29</v>
      </c>
      <c r="Q141" s="36">
        <v>13.98</v>
      </c>
      <c r="R141" s="36">
        <v>15.12</v>
      </c>
      <c r="S141" s="36">
        <v>15.31</v>
      </c>
      <c r="T141" s="36">
        <v>14.78</v>
      </c>
      <c r="U141" s="36">
        <v>18.52</v>
      </c>
      <c r="V141" s="36">
        <v>29.86</v>
      </c>
      <c r="W141" s="36">
        <v>19.18</v>
      </c>
    </row>
    <row r="142" spans="2:23" x14ac:dyDescent="0.25">
      <c r="L142" s="159" t="s">
        <v>386</v>
      </c>
      <c r="M142" s="172" t="s">
        <v>376</v>
      </c>
      <c r="N142" s="172"/>
      <c r="O142" s="36">
        <v>13.72</v>
      </c>
      <c r="P142" s="36">
        <v>11.55</v>
      </c>
      <c r="Q142" s="36">
        <v>13.88</v>
      </c>
      <c r="R142" s="36">
        <v>14.61</v>
      </c>
      <c r="S142" s="36">
        <v>13.91</v>
      </c>
      <c r="T142" s="36">
        <v>13.94</v>
      </c>
      <c r="U142" s="36">
        <v>18.149999999999999</v>
      </c>
      <c r="V142" s="36">
        <v>26.93</v>
      </c>
      <c r="W142" s="36">
        <v>16.239999999999998</v>
      </c>
    </row>
    <row r="143" spans="2:23" x14ac:dyDescent="0.25">
      <c r="L143" s="159" t="s">
        <v>386</v>
      </c>
      <c r="M143" s="172" t="s">
        <v>377</v>
      </c>
      <c r="N143" s="172"/>
      <c r="O143" s="36">
        <v>22.3</v>
      </c>
      <c r="P143" s="36">
        <v>20.100000000000001</v>
      </c>
      <c r="Q143" s="36">
        <v>18.84</v>
      </c>
      <c r="R143" s="36">
        <v>19.98</v>
      </c>
      <c r="S143" s="36">
        <v>20.72</v>
      </c>
      <c r="T143" s="36">
        <v>20.05</v>
      </c>
      <c r="U143" s="36">
        <v>24.92</v>
      </c>
      <c r="V143" s="36">
        <v>38.83</v>
      </c>
      <c r="W143" s="36">
        <v>26.92</v>
      </c>
    </row>
    <row r="144" spans="2:23" x14ac:dyDescent="0.25">
      <c r="L144" s="159" t="s">
        <v>386</v>
      </c>
      <c r="M144" s="172" t="s">
        <v>378</v>
      </c>
      <c r="N144" s="172"/>
      <c r="O144" s="36">
        <v>15.905000000000001</v>
      </c>
      <c r="P144" s="36">
        <v>14.08</v>
      </c>
      <c r="Q144" s="36">
        <v>15.13</v>
      </c>
      <c r="R144" s="36">
        <v>16.850000000000001</v>
      </c>
      <c r="S144" s="36">
        <v>16.28</v>
      </c>
      <c r="T144" s="36">
        <v>16.815000000000001</v>
      </c>
      <c r="U144" s="36">
        <v>21.1</v>
      </c>
      <c r="V144" s="36">
        <v>31.74</v>
      </c>
      <c r="W144" s="36">
        <v>22.97</v>
      </c>
    </row>
    <row r="149" spans="2:23" x14ac:dyDescent="0.25">
      <c r="B149" s="200" t="s">
        <v>387</v>
      </c>
      <c r="C149" s="200"/>
      <c r="D149" s="200"/>
      <c r="E149" s="200"/>
      <c r="F149" s="200"/>
      <c r="G149" s="200"/>
      <c r="H149" s="200"/>
      <c r="I149" s="200"/>
      <c r="J149" s="200"/>
    </row>
    <row r="154" spans="2:23" x14ac:dyDescent="0.25">
      <c r="L154" s="18"/>
      <c r="M154" s="18"/>
      <c r="N154" s="18"/>
      <c r="O154" s="21" t="s">
        <v>290</v>
      </c>
      <c r="P154" s="21" t="s">
        <v>291</v>
      </c>
      <c r="Q154" s="21" t="s">
        <v>292</v>
      </c>
      <c r="R154" s="21" t="s">
        <v>293</v>
      </c>
      <c r="S154" s="21" t="s">
        <v>294</v>
      </c>
      <c r="T154" s="21" t="s">
        <v>295</v>
      </c>
      <c r="U154" s="21" t="s">
        <v>296</v>
      </c>
      <c r="V154" s="21" t="s">
        <v>297</v>
      </c>
      <c r="W154" s="21" t="s">
        <v>320</v>
      </c>
    </row>
    <row r="155" spans="2:23" x14ac:dyDescent="0.25">
      <c r="L155" s="159" t="s">
        <v>420</v>
      </c>
      <c r="M155" s="172" t="s">
        <v>286</v>
      </c>
      <c r="N155" s="172"/>
      <c r="O155" s="36">
        <v>26.82</v>
      </c>
      <c r="P155" s="36">
        <v>27.88</v>
      </c>
      <c r="Q155" s="36">
        <v>28.63</v>
      </c>
      <c r="R155" s="36">
        <v>25.17</v>
      </c>
      <c r="S155" s="36">
        <v>29.97</v>
      </c>
      <c r="T155" s="36">
        <v>26.78</v>
      </c>
      <c r="U155" s="36">
        <v>32.380000000000003</v>
      </c>
      <c r="V155" s="36">
        <v>63.14</v>
      </c>
      <c r="W155" s="36">
        <v>57.15</v>
      </c>
    </row>
    <row r="156" spans="2:23" x14ac:dyDescent="0.25">
      <c r="L156" s="159" t="s">
        <v>387</v>
      </c>
      <c r="M156" s="172" t="s">
        <v>284</v>
      </c>
      <c r="N156" s="172"/>
      <c r="O156" s="36">
        <v>31.23</v>
      </c>
      <c r="P156" s="36">
        <v>31.52</v>
      </c>
      <c r="Q156" s="36">
        <v>30.54</v>
      </c>
      <c r="R156" s="36">
        <v>31.97</v>
      </c>
      <c r="S156" s="36">
        <v>27</v>
      </c>
      <c r="T156" s="36">
        <v>26.46</v>
      </c>
      <c r="U156" s="36">
        <v>29.95</v>
      </c>
      <c r="V156" s="36">
        <v>31.38</v>
      </c>
      <c r="W156" s="36">
        <v>36.159999999999997</v>
      </c>
    </row>
    <row r="157" spans="2:23" x14ac:dyDescent="0.25">
      <c r="L157" s="159" t="s">
        <v>387</v>
      </c>
      <c r="M157" s="172" t="s">
        <v>285</v>
      </c>
      <c r="N157" s="172"/>
      <c r="O157" s="36"/>
      <c r="P157" s="36"/>
      <c r="Q157" s="36"/>
      <c r="R157" s="36"/>
      <c r="S157" s="36"/>
      <c r="T157" s="36"/>
      <c r="U157" s="36"/>
      <c r="V157" s="36"/>
      <c r="W157" s="36"/>
    </row>
    <row r="158" spans="2:23" x14ac:dyDescent="0.25">
      <c r="L158" s="159" t="s">
        <v>387</v>
      </c>
      <c r="M158" s="172" t="s">
        <v>287</v>
      </c>
      <c r="N158" s="172"/>
      <c r="O158" s="36">
        <v>28.56</v>
      </c>
      <c r="P158" s="36">
        <v>26.72</v>
      </c>
      <c r="Q158" s="36">
        <v>22.46</v>
      </c>
      <c r="R158" s="36">
        <v>24.7</v>
      </c>
      <c r="S158" s="36">
        <v>24.83</v>
      </c>
      <c r="T158" s="36">
        <v>22.93</v>
      </c>
      <c r="U158" s="36">
        <v>26.81</v>
      </c>
      <c r="V158" s="36">
        <v>41.61</v>
      </c>
      <c r="W158" s="36">
        <v>41.81</v>
      </c>
    </row>
    <row r="159" spans="2:23" x14ac:dyDescent="0.25">
      <c r="L159" s="159" t="s">
        <v>387</v>
      </c>
      <c r="M159" s="172" t="s">
        <v>288</v>
      </c>
      <c r="N159" s="172"/>
      <c r="O159" s="36">
        <v>32.61</v>
      </c>
      <c r="P159" s="36">
        <v>27.7</v>
      </c>
      <c r="Q159" s="36">
        <v>25.08</v>
      </c>
      <c r="R159" s="36">
        <v>25.7</v>
      </c>
      <c r="S159" s="36">
        <v>25.5</v>
      </c>
      <c r="T159" s="36">
        <v>25.24</v>
      </c>
      <c r="U159" s="36">
        <v>24.71</v>
      </c>
      <c r="V159" s="36">
        <v>25.65</v>
      </c>
      <c r="W159" s="36">
        <v>28.49</v>
      </c>
    </row>
    <row r="160" spans="2:23" x14ac:dyDescent="0.25">
      <c r="L160" s="159" t="s">
        <v>387</v>
      </c>
      <c r="M160" s="172" t="s">
        <v>376</v>
      </c>
      <c r="N160" s="172"/>
      <c r="O160" s="36">
        <v>26.32</v>
      </c>
      <c r="P160" s="36">
        <v>24.5</v>
      </c>
      <c r="Q160" s="36">
        <v>22.12</v>
      </c>
      <c r="R160" s="36">
        <v>22.99</v>
      </c>
      <c r="S160" s="36">
        <v>21.97</v>
      </c>
      <c r="T160" s="36">
        <v>21.97</v>
      </c>
      <c r="U160" s="36">
        <v>22.63</v>
      </c>
      <c r="V160" s="36">
        <v>23.63</v>
      </c>
      <c r="W160" s="36">
        <v>21.97</v>
      </c>
    </row>
    <row r="161" spans="2:23" x14ac:dyDescent="0.25">
      <c r="L161" s="159" t="s">
        <v>387</v>
      </c>
      <c r="M161" s="172" t="s">
        <v>377</v>
      </c>
      <c r="N161" s="172"/>
      <c r="O161" s="36">
        <v>38.26</v>
      </c>
      <c r="P161" s="36">
        <v>36.9</v>
      </c>
      <c r="Q161" s="36">
        <v>42.81</v>
      </c>
      <c r="R161" s="36">
        <v>34.96</v>
      </c>
      <c r="S161" s="36">
        <v>34.76</v>
      </c>
      <c r="T161" s="36">
        <v>34.020000000000003</v>
      </c>
      <c r="U161" s="36">
        <v>37.96</v>
      </c>
      <c r="V161" s="36">
        <v>64.75</v>
      </c>
      <c r="W161" s="36">
        <v>67.09</v>
      </c>
    </row>
    <row r="162" spans="2:23" x14ac:dyDescent="0.25">
      <c r="L162" s="159" t="s">
        <v>387</v>
      </c>
      <c r="M162" s="172" t="s">
        <v>378</v>
      </c>
      <c r="N162" s="172"/>
      <c r="O162" s="36">
        <v>30.41</v>
      </c>
      <c r="P162" s="36">
        <v>29.91</v>
      </c>
      <c r="Q162" s="36">
        <v>28.074999999999999</v>
      </c>
      <c r="R162" s="36">
        <v>26.41</v>
      </c>
      <c r="S162" s="36">
        <v>27.47</v>
      </c>
      <c r="T162" s="36">
        <v>26.9</v>
      </c>
      <c r="U162" s="36">
        <v>27.19</v>
      </c>
      <c r="V162" s="36">
        <v>33.195</v>
      </c>
      <c r="W162" s="36">
        <v>38.984999999999999</v>
      </c>
    </row>
    <row r="167" spans="2:23" x14ac:dyDescent="0.25">
      <c r="B167" s="200" t="s">
        <v>388</v>
      </c>
      <c r="C167" s="200"/>
      <c r="D167" s="200"/>
      <c r="E167" s="200"/>
      <c r="F167" s="200"/>
      <c r="G167" s="200"/>
      <c r="H167" s="200"/>
      <c r="I167" s="200"/>
      <c r="J167" s="200"/>
    </row>
    <row r="172" spans="2:23" x14ac:dyDescent="0.25">
      <c r="L172" s="18"/>
      <c r="M172" s="18"/>
      <c r="N172" s="18"/>
      <c r="O172" s="21" t="s">
        <v>290</v>
      </c>
      <c r="P172" s="21" t="s">
        <v>291</v>
      </c>
      <c r="Q172" s="21" t="s">
        <v>292</v>
      </c>
      <c r="R172" s="21" t="s">
        <v>293</v>
      </c>
      <c r="S172" s="21" t="s">
        <v>294</v>
      </c>
      <c r="T172" s="21" t="s">
        <v>295</v>
      </c>
      <c r="U172" s="21" t="s">
        <v>296</v>
      </c>
      <c r="V172" s="21" t="s">
        <v>297</v>
      </c>
      <c r="W172" s="21" t="s">
        <v>320</v>
      </c>
    </row>
    <row r="173" spans="2:23" x14ac:dyDescent="0.25">
      <c r="L173" s="159" t="s">
        <v>419</v>
      </c>
      <c r="M173" s="172" t="s">
        <v>286</v>
      </c>
      <c r="N173" s="172"/>
      <c r="O173" s="36">
        <v>33.71</v>
      </c>
      <c r="P173" s="36">
        <v>30.1</v>
      </c>
      <c r="Q173" s="36">
        <v>28.33</v>
      </c>
      <c r="R173" s="36">
        <v>24.89</v>
      </c>
      <c r="S173" s="36">
        <v>29.31</v>
      </c>
      <c r="T173" s="36">
        <v>31.64</v>
      </c>
      <c r="U173" s="36">
        <v>47.69</v>
      </c>
      <c r="V173" s="36">
        <v>56.09</v>
      </c>
      <c r="W173" s="36">
        <v>25.07</v>
      </c>
    </row>
    <row r="174" spans="2:23" x14ac:dyDescent="0.25">
      <c r="L174" s="159" t="s">
        <v>388</v>
      </c>
      <c r="M174" s="172" t="s">
        <v>284</v>
      </c>
      <c r="N174" s="172"/>
      <c r="O174" s="36">
        <v>32.590000000000003</v>
      </c>
      <c r="P174" s="36">
        <v>35.700000000000003</v>
      </c>
      <c r="Q174" s="36">
        <v>33.96</v>
      </c>
      <c r="R174" s="36">
        <v>30.72</v>
      </c>
      <c r="S174" s="36">
        <v>29.14</v>
      </c>
      <c r="T174" s="36">
        <v>34.74</v>
      </c>
      <c r="U174" s="36">
        <v>43.49</v>
      </c>
      <c r="V174" s="36">
        <v>56.42</v>
      </c>
      <c r="W174" s="36">
        <v>44.08</v>
      </c>
    </row>
    <row r="175" spans="2:23" x14ac:dyDescent="0.25">
      <c r="L175" s="159" t="s">
        <v>388</v>
      </c>
      <c r="M175" s="172" t="s">
        <v>285</v>
      </c>
      <c r="N175" s="172"/>
      <c r="O175" s="36">
        <v>36.340000000000003</v>
      </c>
      <c r="P175" s="36">
        <v>33.979999999999997</v>
      </c>
      <c r="Q175" s="36">
        <v>32.35</v>
      </c>
      <c r="R175" s="36">
        <v>30.48</v>
      </c>
      <c r="S175" s="36">
        <v>30.97</v>
      </c>
      <c r="T175" s="36">
        <v>34.840000000000003</v>
      </c>
      <c r="U175" s="36">
        <v>49.49</v>
      </c>
      <c r="V175" s="36">
        <v>68.430000000000007</v>
      </c>
      <c r="W175" s="36">
        <v>37.47</v>
      </c>
    </row>
    <row r="176" spans="2:23" x14ac:dyDescent="0.25">
      <c r="L176" s="159" t="s">
        <v>388</v>
      </c>
      <c r="M176" s="172" t="s">
        <v>287</v>
      </c>
      <c r="N176" s="172"/>
      <c r="O176" s="36"/>
      <c r="P176" s="36"/>
      <c r="Q176" s="36"/>
      <c r="R176" s="36"/>
      <c r="S176" s="36"/>
      <c r="T176" s="36"/>
      <c r="U176" s="36"/>
      <c r="V176" s="36"/>
      <c r="W176" s="36"/>
    </row>
    <row r="177" spans="2:23" x14ac:dyDescent="0.25">
      <c r="L177" s="159" t="s">
        <v>388</v>
      </c>
      <c r="M177" s="172" t="s">
        <v>288</v>
      </c>
      <c r="N177" s="172"/>
      <c r="O177" s="36">
        <v>34.340000000000003</v>
      </c>
      <c r="P177" s="36">
        <v>32.4</v>
      </c>
      <c r="Q177" s="36">
        <v>31.17</v>
      </c>
      <c r="R177" s="36">
        <v>28.33</v>
      </c>
      <c r="S177" s="36">
        <v>30.59</v>
      </c>
      <c r="T177" s="36">
        <v>33.4</v>
      </c>
      <c r="U177" s="36">
        <v>42.84</v>
      </c>
      <c r="V177" s="36">
        <v>58.73</v>
      </c>
      <c r="W177" s="36">
        <v>37.76</v>
      </c>
    </row>
    <row r="178" spans="2:23" x14ac:dyDescent="0.25">
      <c r="L178" s="159" t="s">
        <v>388</v>
      </c>
      <c r="M178" s="172" t="s">
        <v>376</v>
      </c>
      <c r="N178" s="172"/>
      <c r="O178" s="36">
        <v>31.76</v>
      </c>
      <c r="P178" s="36">
        <v>29.35</v>
      </c>
      <c r="Q178" s="36">
        <v>28.33</v>
      </c>
      <c r="R178" s="36">
        <v>24.89</v>
      </c>
      <c r="S178" s="36">
        <v>25.85</v>
      </c>
      <c r="T178" s="36">
        <v>30.48</v>
      </c>
      <c r="U178" s="36">
        <v>39</v>
      </c>
      <c r="V178" s="36">
        <v>47.12</v>
      </c>
      <c r="W178" s="36">
        <v>25.07</v>
      </c>
    </row>
    <row r="179" spans="2:23" x14ac:dyDescent="0.25">
      <c r="L179" s="159" t="s">
        <v>388</v>
      </c>
      <c r="M179" s="172" t="s">
        <v>377</v>
      </c>
      <c r="N179" s="172"/>
      <c r="O179" s="36">
        <v>48.3</v>
      </c>
      <c r="P179" s="36">
        <v>46.1</v>
      </c>
      <c r="Q179" s="36">
        <v>38.5</v>
      </c>
      <c r="R179" s="36">
        <v>35</v>
      </c>
      <c r="S179" s="36">
        <v>36.950000000000003</v>
      </c>
      <c r="T179" s="36">
        <v>37.08</v>
      </c>
      <c r="U179" s="36">
        <v>51.62</v>
      </c>
      <c r="V179" s="36">
        <v>79.290000000000006</v>
      </c>
      <c r="W179" s="36">
        <v>44.08</v>
      </c>
    </row>
    <row r="180" spans="2:23" x14ac:dyDescent="0.25">
      <c r="L180" s="159" t="s">
        <v>388</v>
      </c>
      <c r="M180" s="172" t="s">
        <v>378</v>
      </c>
      <c r="N180" s="172"/>
      <c r="O180" s="36">
        <v>35</v>
      </c>
      <c r="P180" s="36">
        <v>34.82</v>
      </c>
      <c r="Q180" s="36">
        <v>32.200000000000003</v>
      </c>
      <c r="R180" s="36">
        <v>30.48</v>
      </c>
      <c r="S180" s="36">
        <v>30.59</v>
      </c>
      <c r="T180" s="36">
        <v>33.6</v>
      </c>
      <c r="U180" s="36">
        <v>49.18</v>
      </c>
      <c r="V180" s="36">
        <v>58.4</v>
      </c>
      <c r="W180" s="36">
        <v>40.03</v>
      </c>
    </row>
    <row r="185" spans="2:23" x14ac:dyDescent="0.25">
      <c r="B185" s="163" t="s">
        <v>281</v>
      </c>
      <c r="C185" s="163"/>
      <c r="D185" s="163"/>
      <c r="E185" s="163"/>
      <c r="F185" s="163"/>
      <c r="G185" s="163"/>
      <c r="H185" s="163"/>
      <c r="I185" s="163"/>
      <c r="J185" s="163"/>
    </row>
  </sheetData>
  <mergeCells count="103">
    <mergeCell ref="C2:J3"/>
    <mergeCell ref="B2:B3"/>
    <mergeCell ref="B185:J185"/>
    <mergeCell ref="B5:J5"/>
    <mergeCell ref="B23:J23"/>
    <mergeCell ref="B41:J41"/>
    <mergeCell ref="B59:J59"/>
    <mergeCell ref="B77:J77"/>
    <mergeCell ref="B95:J95"/>
    <mergeCell ref="B113:J113"/>
    <mergeCell ref="B131:J131"/>
    <mergeCell ref="B149:J149"/>
    <mergeCell ref="B167:J167"/>
    <mergeCell ref="L11:L18"/>
    <mergeCell ref="M11:N11"/>
    <mergeCell ref="M12:N12"/>
    <mergeCell ref="M13:N13"/>
    <mergeCell ref="M14:N14"/>
    <mergeCell ref="M15:N15"/>
    <mergeCell ref="M16:N16"/>
    <mergeCell ref="M17:N17"/>
    <mergeCell ref="M18:N18"/>
    <mergeCell ref="L29:L36"/>
    <mergeCell ref="M29:N29"/>
    <mergeCell ref="M30:N30"/>
    <mergeCell ref="M31:N31"/>
    <mergeCell ref="M32:N32"/>
    <mergeCell ref="M33:N33"/>
    <mergeCell ref="M34:N34"/>
    <mergeCell ref="M35:N35"/>
    <mergeCell ref="M36:N36"/>
    <mergeCell ref="L47:L54"/>
    <mergeCell ref="M47:N47"/>
    <mergeCell ref="M48:N48"/>
    <mergeCell ref="M49:N49"/>
    <mergeCell ref="M50:N50"/>
    <mergeCell ref="M51:N51"/>
    <mergeCell ref="M52:N52"/>
    <mergeCell ref="M53:N53"/>
    <mergeCell ref="M54:N54"/>
    <mergeCell ref="L65:L72"/>
    <mergeCell ref="M65:N65"/>
    <mergeCell ref="M66:N66"/>
    <mergeCell ref="M67:N67"/>
    <mergeCell ref="M68:N68"/>
    <mergeCell ref="M69:N69"/>
    <mergeCell ref="M70:N70"/>
    <mergeCell ref="M71:N71"/>
    <mergeCell ref="M72:N72"/>
    <mergeCell ref="L83:L90"/>
    <mergeCell ref="M83:N83"/>
    <mergeCell ref="M84:N84"/>
    <mergeCell ref="M85:N85"/>
    <mergeCell ref="M86:N86"/>
    <mergeCell ref="M87:N87"/>
    <mergeCell ref="M88:N88"/>
    <mergeCell ref="M89:N89"/>
    <mergeCell ref="M90:N90"/>
    <mergeCell ref="L101:L108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L119:L126"/>
    <mergeCell ref="M119:N119"/>
    <mergeCell ref="M120:N120"/>
    <mergeCell ref="M121:N121"/>
    <mergeCell ref="M122:N122"/>
    <mergeCell ref="M123:N123"/>
    <mergeCell ref="M124:N124"/>
    <mergeCell ref="M125:N125"/>
    <mergeCell ref="M126:N126"/>
    <mergeCell ref="L137:L144"/>
    <mergeCell ref="M137:N137"/>
    <mergeCell ref="M138:N138"/>
    <mergeCell ref="M139:N139"/>
    <mergeCell ref="M140:N140"/>
    <mergeCell ref="M141:N141"/>
    <mergeCell ref="M142:N142"/>
    <mergeCell ref="M143:N143"/>
    <mergeCell ref="M144:N144"/>
    <mergeCell ref="L155:L162"/>
    <mergeCell ref="M155:N155"/>
    <mergeCell ref="M156:N156"/>
    <mergeCell ref="M157:N157"/>
    <mergeCell ref="M158:N158"/>
    <mergeCell ref="M159:N159"/>
    <mergeCell ref="M160:N160"/>
    <mergeCell ref="M161:N161"/>
    <mergeCell ref="M162:N162"/>
    <mergeCell ref="L173:L180"/>
    <mergeCell ref="M173:N173"/>
    <mergeCell ref="M174:N174"/>
    <mergeCell ref="M175:N175"/>
    <mergeCell ref="M176:N176"/>
    <mergeCell ref="M177:N177"/>
    <mergeCell ref="M178:N178"/>
    <mergeCell ref="M179:N179"/>
    <mergeCell ref="M180:N180"/>
  </mergeCells>
  <hyperlinks>
    <hyperlink ref="A1" location="Obsah!A1" display="Obsah" xr:uid="{00000000-0004-0000-3000-000000000000}"/>
  </hyperlinks>
  <pageMargins left="0.7" right="0.7" top="0.75" bottom="0.75" header="0.3" footer="0.3"/>
  <ignoredErrors>
    <ignoredError sqref="O172:W172 O154:W154 O136:W136 O118:W118 O100:W100 O82:W82 O64:W64 O46:W46 O28:W28 O10:W10" numberStoredAsText="1"/>
  </ignoredErrors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W95"/>
  <sheetViews>
    <sheetView zoomScale="70" zoomScaleNormal="70" workbookViewId="0">
      <selection activeCell="M7" sqref="M7"/>
    </sheetView>
  </sheetViews>
  <sheetFormatPr defaultRowHeight="13.5" x14ac:dyDescent="0.25"/>
  <cols>
    <col min="1" max="11" width="8.6640625" style="8"/>
    <col min="12" max="23" width="8.6640625" style="18"/>
    <col min="24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38</v>
      </c>
      <c r="C2" s="155" t="s">
        <v>88</v>
      </c>
      <c r="D2" s="155"/>
      <c r="E2" s="155"/>
      <c r="F2" s="155"/>
      <c r="G2" s="155"/>
      <c r="H2" s="155"/>
      <c r="I2" s="155"/>
      <c r="J2" s="155"/>
      <c r="L2" s="20"/>
      <c r="M2" s="20"/>
      <c r="O2" s="20"/>
      <c r="P2" s="20"/>
      <c r="Q2" s="20"/>
    </row>
    <row r="3" spans="1:23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3" x14ac:dyDescent="0.25">
      <c r="B5" s="200" t="s">
        <v>336</v>
      </c>
      <c r="C5" s="200"/>
      <c r="D5" s="200"/>
      <c r="E5" s="200"/>
      <c r="F5" s="200"/>
      <c r="G5" s="200"/>
      <c r="H5" s="200"/>
      <c r="I5" s="200"/>
      <c r="J5" s="200"/>
    </row>
    <row r="10" spans="1:23" x14ac:dyDescent="0.25">
      <c r="O10" s="21" t="s">
        <v>290</v>
      </c>
      <c r="P10" s="21" t="s">
        <v>291</v>
      </c>
      <c r="Q10" s="21" t="s">
        <v>292</v>
      </c>
      <c r="R10" s="21" t="s">
        <v>293</v>
      </c>
      <c r="S10" s="21" t="s">
        <v>294</v>
      </c>
      <c r="T10" s="21" t="s">
        <v>295</v>
      </c>
      <c r="U10" s="21" t="s">
        <v>296</v>
      </c>
      <c r="V10" s="21" t="s">
        <v>297</v>
      </c>
      <c r="W10" s="21" t="s">
        <v>320</v>
      </c>
    </row>
    <row r="11" spans="1:23" x14ac:dyDescent="0.25">
      <c r="L11" s="159" t="s">
        <v>336</v>
      </c>
      <c r="M11" s="172" t="s">
        <v>286</v>
      </c>
      <c r="N11" s="172"/>
      <c r="O11" s="36">
        <v>127.45</v>
      </c>
      <c r="P11" s="36">
        <v>121.69</v>
      </c>
      <c r="Q11" s="36">
        <v>135.9</v>
      </c>
      <c r="R11" s="36">
        <v>131.49</v>
      </c>
      <c r="S11" s="36">
        <v>123.65</v>
      </c>
      <c r="T11" s="36">
        <v>121.69</v>
      </c>
      <c r="U11" s="36">
        <v>141.80000000000001</v>
      </c>
      <c r="V11" s="36">
        <v>185.79</v>
      </c>
      <c r="W11" s="36">
        <v>173.55</v>
      </c>
    </row>
    <row r="12" spans="1:23" x14ac:dyDescent="0.25">
      <c r="L12" s="159"/>
      <c r="M12" s="172" t="s">
        <v>284</v>
      </c>
      <c r="N12" s="172"/>
      <c r="O12" s="36">
        <v>112.03</v>
      </c>
      <c r="P12" s="36">
        <v>109.42</v>
      </c>
      <c r="Q12" s="36">
        <v>116.77</v>
      </c>
      <c r="R12" s="36">
        <v>121.34</v>
      </c>
      <c r="S12" s="36">
        <v>118.97</v>
      </c>
      <c r="T12" s="36">
        <v>108.79</v>
      </c>
      <c r="U12" s="36">
        <v>119.58</v>
      </c>
      <c r="V12" s="36">
        <v>161.61000000000001</v>
      </c>
      <c r="W12" s="36">
        <v>167.14</v>
      </c>
    </row>
    <row r="13" spans="1:23" x14ac:dyDescent="0.25">
      <c r="L13" s="159"/>
      <c r="M13" s="172" t="s">
        <v>285</v>
      </c>
      <c r="N13" s="172"/>
      <c r="O13" s="36"/>
      <c r="P13" s="36"/>
      <c r="Q13" s="36"/>
      <c r="R13" s="36"/>
      <c r="S13" s="36"/>
      <c r="T13" s="36"/>
      <c r="U13" s="36"/>
      <c r="V13" s="36"/>
      <c r="W13" s="36"/>
    </row>
    <row r="14" spans="1:23" x14ac:dyDescent="0.25">
      <c r="L14" s="159"/>
      <c r="M14" s="172" t="s">
        <v>287</v>
      </c>
      <c r="N14" s="172"/>
      <c r="O14" s="36"/>
      <c r="P14" s="36"/>
      <c r="Q14" s="36">
        <v>116.46</v>
      </c>
      <c r="R14" s="36">
        <v>117.15</v>
      </c>
      <c r="S14" s="36">
        <v>115.71</v>
      </c>
      <c r="T14" s="36">
        <v>109.47</v>
      </c>
      <c r="U14" s="36">
        <v>127.82</v>
      </c>
      <c r="V14" s="36">
        <v>182.22</v>
      </c>
      <c r="W14" s="36">
        <v>176.27</v>
      </c>
    </row>
    <row r="15" spans="1:23" x14ac:dyDescent="0.25">
      <c r="L15" s="159"/>
      <c r="M15" s="172" t="s">
        <v>288</v>
      </c>
      <c r="N15" s="172"/>
      <c r="O15" s="36">
        <v>94</v>
      </c>
      <c r="P15" s="36">
        <v>92</v>
      </c>
      <c r="Q15" s="36">
        <v>100</v>
      </c>
      <c r="R15" s="36">
        <v>103.82</v>
      </c>
      <c r="S15" s="36">
        <v>103.37</v>
      </c>
      <c r="T15" s="36">
        <v>96.7</v>
      </c>
      <c r="U15" s="36">
        <v>112.58</v>
      </c>
      <c r="V15" s="36">
        <v>151.69</v>
      </c>
      <c r="W15" s="36">
        <v>152.26</v>
      </c>
    </row>
    <row r="16" spans="1:23" x14ac:dyDescent="0.25">
      <c r="L16" s="159"/>
      <c r="M16" s="172" t="s">
        <v>376</v>
      </c>
      <c r="N16" s="172"/>
      <c r="O16" s="36">
        <v>72.28</v>
      </c>
      <c r="P16" s="36">
        <v>75.88</v>
      </c>
      <c r="Q16" s="36">
        <v>74.45</v>
      </c>
      <c r="R16" s="36">
        <v>80.41</v>
      </c>
      <c r="S16" s="36">
        <v>85.08</v>
      </c>
      <c r="T16" s="36">
        <v>91.69</v>
      </c>
      <c r="U16" s="36">
        <v>98.13</v>
      </c>
      <c r="V16" s="36">
        <v>123.85</v>
      </c>
      <c r="W16" s="36">
        <v>138.27000000000001</v>
      </c>
    </row>
    <row r="17" spans="2:23" x14ac:dyDescent="0.25">
      <c r="L17" s="159"/>
      <c r="M17" s="172" t="s">
        <v>377</v>
      </c>
      <c r="N17" s="172"/>
      <c r="O17" s="36">
        <v>279.2</v>
      </c>
      <c r="P17" s="36">
        <v>261.2</v>
      </c>
      <c r="Q17" s="36">
        <v>224.27</v>
      </c>
      <c r="R17" s="36">
        <v>227.34</v>
      </c>
      <c r="S17" s="36">
        <v>224.86</v>
      </c>
      <c r="T17" s="36">
        <v>215.57</v>
      </c>
      <c r="U17" s="36">
        <v>234.25</v>
      </c>
      <c r="V17" s="36">
        <v>346.14</v>
      </c>
      <c r="W17" s="36">
        <v>411.08</v>
      </c>
    </row>
    <row r="18" spans="2:23" x14ac:dyDescent="0.25">
      <c r="L18" s="159"/>
      <c r="M18" s="172" t="s">
        <v>378</v>
      </c>
      <c r="N18" s="172"/>
      <c r="O18" s="36">
        <v>127.45</v>
      </c>
      <c r="P18" s="36">
        <v>119.25</v>
      </c>
      <c r="Q18" s="36">
        <v>116.77</v>
      </c>
      <c r="R18" s="36">
        <v>121.34</v>
      </c>
      <c r="S18" s="36">
        <v>118.97</v>
      </c>
      <c r="T18" s="36">
        <v>111.28</v>
      </c>
      <c r="U18" s="36">
        <v>123.84</v>
      </c>
      <c r="V18" s="36">
        <v>182.22</v>
      </c>
      <c r="W18" s="36">
        <v>176.27</v>
      </c>
    </row>
    <row r="23" spans="2:23" x14ac:dyDescent="0.25">
      <c r="B23" s="200" t="s">
        <v>335</v>
      </c>
      <c r="C23" s="200"/>
      <c r="D23" s="200"/>
      <c r="E23" s="200"/>
      <c r="F23" s="200"/>
      <c r="G23" s="200"/>
      <c r="H23" s="200"/>
      <c r="I23" s="200"/>
      <c r="J23" s="200"/>
    </row>
    <row r="28" spans="2:23" x14ac:dyDescent="0.25">
      <c r="O28" s="21" t="s">
        <v>290</v>
      </c>
      <c r="P28" s="21" t="s">
        <v>291</v>
      </c>
      <c r="Q28" s="21" t="s">
        <v>292</v>
      </c>
      <c r="R28" s="21" t="s">
        <v>293</v>
      </c>
      <c r="S28" s="21" t="s">
        <v>294</v>
      </c>
      <c r="T28" s="21" t="s">
        <v>295</v>
      </c>
      <c r="U28" s="21" t="s">
        <v>296</v>
      </c>
      <c r="V28" s="21" t="s">
        <v>297</v>
      </c>
      <c r="W28" s="21" t="s">
        <v>320</v>
      </c>
    </row>
    <row r="29" spans="2:23" x14ac:dyDescent="0.25">
      <c r="L29" s="159" t="s">
        <v>418</v>
      </c>
      <c r="M29" s="172" t="s">
        <v>286</v>
      </c>
      <c r="N29" s="172"/>
      <c r="O29" s="36">
        <v>13.74</v>
      </c>
      <c r="P29" s="36">
        <v>13.96</v>
      </c>
      <c r="Q29" s="36">
        <v>14.32</v>
      </c>
      <c r="R29" s="36">
        <v>14.78</v>
      </c>
      <c r="S29" s="36">
        <v>14.79</v>
      </c>
      <c r="T29" s="36">
        <v>14.78</v>
      </c>
      <c r="U29" s="36">
        <v>15.01</v>
      </c>
      <c r="V29" s="36">
        <v>18.79</v>
      </c>
      <c r="W29" s="36">
        <v>19.86</v>
      </c>
    </row>
    <row r="30" spans="2:23" x14ac:dyDescent="0.25">
      <c r="L30" s="159" t="s">
        <v>335</v>
      </c>
      <c r="M30" s="172" t="s">
        <v>284</v>
      </c>
      <c r="N30" s="172"/>
      <c r="O30" s="36">
        <v>6.89</v>
      </c>
      <c r="P30" s="36">
        <v>6.18</v>
      </c>
      <c r="Q30" s="36">
        <v>7.82</v>
      </c>
      <c r="R30" s="36">
        <v>7.25</v>
      </c>
      <c r="S30" s="36">
        <v>6.78</v>
      </c>
      <c r="T30" s="36">
        <v>6.84</v>
      </c>
      <c r="U30" s="36">
        <v>7.22</v>
      </c>
      <c r="V30" s="36">
        <v>9.65</v>
      </c>
      <c r="W30" s="36">
        <v>12.66</v>
      </c>
    </row>
    <row r="31" spans="2:23" x14ac:dyDescent="0.25">
      <c r="L31" s="159" t="s">
        <v>335</v>
      </c>
      <c r="M31" s="172" t="s">
        <v>285</v>
      </c>
      <c r="N31" s="172"/>
      <c r="O31" s="36">
        <v>5.75</v>
      </c>
      <c r="P31" s="36">
        <v>5.35</v>
      </c>
      <c r="Q31" s="36">
        <v>6.42</v>
      </c>
      <c r="R31" s="36">
        <v>5.87</v>
      </c>
      <c r="S31" s="36">
        <v>5.82</v>
      </c>
      <c r="T31" s="36">
        <v>5.65</v>
      </c>
      <c r="U31" s="36">
        <v>5.82</v>
      </c>
      <c r="V31" s="36">
        <v>8.4499999999999993</v>
      </c>
      <c r="W31" s="36">
        <v>11.02</v>
      </c>
    </row>
    <row r="32" spans="2:23" x14ac:dyDescent="0.25">
      <c r="L32" s="159" t="s">
        <v>335</v>
      </c>
      <c r="M32" s="172" t="s">
        <v>287</v>
      </c>
      <c r="N32" s="172"/>
      <c r="O32" s="36">
        <v>5.46</v>
      </c>
      <c r="P32" s="36">
        <v>4.63</v>
      </c>
      <c r="Q32" s="36">
        <v>6.29</v>
      </c>
      <c r="R32" s="36">
        <v>5.12</v>
      </c>
      <c r="S32" s="36">
        <v>5.32</v>
      </c>
      <c r="T32" s="36">
        <v>5.16</v>
      </c>
      <c r="U32" s="36">
        <v>5.79</v>
      </c>
      <c r="V32" s="36">
        <v>9.4</v>
      </c>
      <c r="W32" s="36">
        <v>11.08</v>
      </c>
    </row>
    <row r="33" spans="2:23" x14ac:dyDescent="0.25">
      <c r="L33" s="159" t="s">
        <v>335</v>
      </c>
      <c r="M33" s="172" t="s">
        <v>288</v>
      </c>
      <c r="N33" s="172"/>
      <c r="O33" s="36">
        <v>7.29</v>
      </c>
      <c r="P33" s="36">
        <v>7.57</v>
      </c>
      <c r="Q33" s="36">
        <v>8.64</v>
      </c>
      <c r="R33" s="36">
        <v>7.79</v>
      </c>
      <c r="S33" s="36">
        <v>7.2</v>
      </c>
      <c r="T33" s="36">
        <v>7.9</v>
      </c>
      <c r="U33" s="36">
        <v>8.07</v>
      </c>
      <c r="V33" s="36">
        <v>10.78</v>
      </c>
      <c r="W33" s="36">
        <v>14.9</v>
      </c>
    </row>
    <row r="34" spans="2:23" x14ac:dyDescent="0.25">
      <c r="L34" s="159" t="s">
        <v>335</v>
      </c>
      <c r="M34" s="172" t="s">
        <v>376</v>
      </c>
      <c r="N34" s="172"/>
      <c r="O34" s="36">
        <v>3.1</v>
      </c>
      <c r="P34" s="36">
        <v>3</v>
      </c>
      <c r="Q34" s="36">
        <v>6</v>
      </c>
      <c r="R34" s="36">
        <v>5.12</v>
      </c>
      <c r="S34" s="36">
        <v>5.32</v>
      </c>
      <c r="T34" s="36">
        <v>5.16</v>
      </c>
      <c r="U34" s="36">
        <v>5.79</v>
      </c>
      <c r="V34" s="36">
        <v>8.23</v>
      </c>
      <c r="W34" s="36">
        <v>9.11</v>
      </c>
    </row>
    <row r="35" spans="2:23" x14ac:dyDescent="0.25">
      <c r="L35" s="159" t="s">
        <v>335</v>
      </c>
      <c r="M35" s="172" t="s">
        <v>377</v>
      </c>
      <c r="N35" s="172"/>
      <c r="O35" s="36">
        <v>18.5</v>
      </c>
      <c r="P35" s="36">
        <v>18.38</v>
      </c>
      <c r="Q35" s="36">
        <v>18.38</v>
      </c>
      <c r="R35" s="36">
        <v>18.670000000000002</v>
      </c>
      <c r="S35" s="36">
        <v>18.420000000000002</v>
      </c>
      <c r="T35" s="36">
        <v>18.45</v>
      </c>
      <c r="U35" s="36">
        <v>19.100000000000001</v>
      </c>
      <c r="V35" s="36">
        <v>20.81</v>
      </c>
      <c r="W35" s="36">
        <v>24.59</v>
      </c>
    </row>
    <row r="36" spans="2:23" x14ac:dyDescent="0.25">
      <c r="L36" s="159" t="s">
        <v>335</v>
      </c>
      <c r="M36" s="172" t="s">
        <v>378</v>
      </c>
      <c r="N36" s="172"/>
      <c r="O36" s="36">
        <v>7.5600000000000005</v>
      </c>
      <c r="P36" s="36">
        <v>6.9700000000000006</v>
      </c>
      <c r="Q36" s="36">
        <v>8.2899999999999991</v>
      </c>
      <c r="R36" s="36">
        <v>7.7650000000000006</v>
      </c>
      <c r="S36" s="36">
        <v>7.5749999999999993</v>
      </c>
      <c r="T36" s="36">
        <v>7.62</v>
      </c>
      <c r="U36" s="36">
        <v>7.91</v>
      </c>
      <c r="V36" s="36">
        <v>10.864999999999998</v>
      </c>
      <c r="W36" s="36">
        <v>14.73</v>
      </c>
    </row>
    <row r="41" spans="2:23" x14ac:dyDescent="0.25">
      <c r="B41" s="200" t="s">
        <v>337</v>
      </c>
      <c r="C41" s="200"/>
      <c r="D41" s="200"/>
      <c r="E41" s="200"/>
      <c r="F41" s="200"/>
      <c r="G41" s="200"/>
      <c r="H41" s="200"/>
      <c r="I41" s="200"/>
      <c r="J41" s="200"/>
    </row>
    <row r="46" spans="2:23" x14ac:dyDescent="0.25">
      <c r="O46" s="21" t="s">
        <v>290</v>
      </c>
      <c r="P46" s="21" t="s">
        <v>291</v>
      </c>
      <c r="Q46" s="21" t="s">
        <v>292</v>
      </c>
      <c r="R46" s="21" t="s">
        <v>293</v>
      </c>
      <c r="S46" s="21" t="s">
        <v>294</v>
      </c>
      <c r="T46" s="21" t="s">
        <v>295</v>
      </c>
      <c r="U46" s="21" t="s">
        <v>296</v>
      </c>
      <c r="V46" s="21" t="s">
        <v>297</v>
      </c>
      <c r="W46" s="21" t="s">
        <v>320</v>
      </c>
    </row>
    <row r="47" spans="2:23" x14ac:dyDescent="0.25">
      <c r="L47" s="159" t="s">
        <v>417</v>
      </c>
      <c r="M47" s="172" t="s">
        <v>286</v>
      </c>
      <c r="N47" s="172"/>
      <c r="O47" s="36">
        <v>107.66</v>
      </c>
      <c r="P47" s="36">
        <v>107.66</v>
      </c>
      <c r="Q47" s="36">
        <v>107.66</v>
      </c>
      <c r="R47" s="36">
        <v>105.39</v>
      </c>
      <c r="S47" s="36">
        <v>100.85</v>
      </c>
      <c r="T47" s="36">
        <v>100.85</v>
      </c>
      <c r="U47" s="36">
        <v>100.85</v>
      </c>
      <c r="V47" s="36">
        <v>101.73</v>
      </c>
      <c r="W47" s="36">
        <v>108.92</v>
      </c>
    </row>
    <row r="48" spans="2:23" x14ac:dyDescent="0.25">
      <c r="L48" s="159" t="s">
        <v>337</v>
      </c>
      <c r="M48" s="172" t="s">
        <v>284</v>
      </c>
      <c r="N48" s="172"/>
      <c r="O48" s="36">
        <v>86.99</v>
      </c>
      <c r="P48" s="36">
        <v>86.82</v>
      </c>
      <c r="Q48" s="36">
        <v>88.24</v>
      </c>
      <c r="R48" s="36">
        <v>89.8</v>
      </c>
      <c r="S48" s="36">
        <v>90.3</v>
      </c>
      <c r="T48" s="36">
        <v>85.88</v>
      </c>
      <c r="U48" s="36">
        <v>90.13</v>
      </c>
      <c r="V48" s="36">
        <v>111.09</v>
      </c>
      <c r="W48" s="36">
        <v>124.48</v>
      </c>
    </row>
    <row r="49" spans="2:23" x14ac:dyDescent="0.25">
      <c r="L49" s="159" t="s">
        <v>337</v>
      </c>
      <c r="M49" s="172" t="s">
        <v>285</v>
      </c>
      <c r="N49" s="172"/>
      <c r="O49" s="36">
        <v>84.92</v>
      </c>
      <c r="P49" s="36">
        <v>81.39</v>
      </c>
      <c r="Q49" s="36">
        <v>80.97</v>
      </c>
      <c r="R49" s="36">
        <v>80.180000000000007</v>
      </c>
      <c r="S49" s="36">
        <v>80.81</v>
      </c>
      <c r="T49" s="36">
        <v>73.66</v>
      </c>
      <c r="U49" s="36">
        <v>81.790000000000006</v>
      </c>
      <c r="V49" s="36">
        <v>111.43</v>
      </c>
      <c r="W49" s="36">
        <v>123.19</v>
      </c>
    </row>
    <row r="50" spans="2:23" x14ac:dyDescent="0.25">
      <c r="L50" s="159" t="s">
        <v>337</v>
      </c>
      <c r="M50" s="172" t="s">
        <v>287</v>
      </c>
      <c r="N50" s="172"/>
      <c r="O50" s="36">
        <v>83.57</v>
      </c>
      <c r="P50" s="36">
        <v>76.47</v>
      </c>
      <c r="Q50" s="36">
        <v>79.08</v>
      </c>
      <c r="R50" s="36">
        <v>81.650000000000006</v>
      </c>
      <c r="S50" s="36">
        <v>79.7</v>
      </c>
      <c r="T50" s="36">
        <v>72.44</v>
      </c>
      <c r="U50" s="36">
        <v>85.78</v>
      </c>
      <c r="V50" s="36">
        <v>123.11</v>
      </c>
      <c r="W50" s="36">
        <v>121.29</v>
      </c>
    </row>
    <row r="51" spans="2:23" x14ac:dyDescent="0.25">
      <c r="L51" s="159" t="s">
        <v>337</v>
      </c>
      <c r="M51" s="172" t="s">
        <v>288</v>
      </c>
      <c r="N51" s="172"/>
      <c r="O51" s="36">
        <v>87.2</v>
      </c>
      <c r="P51" s="36">
        <v>84.23</v>
      </c>
      <c r="Q51" s="36">
        <v>82.74</v>
      </c>
      <c r="R51" s="36">
        <v>84.38</v>
      </c>
      <c r="S51" s="36">
        <v>84.26</v>
      </c>
      <c r="T51" s="36">
        <v>81.33</v>
      </c>
      <c r="U51" s="36">
        <v>85.47</v>
      </c>
      <c r="V51" s="36">
        <v>116.6</v>
      </c>
      <c r="W51" s="36">
        <v>123.54</v>
      </c>
    </row>
    <row r="52" spans="2:23" x14ac:dyDescent="0.25">
      <c r="L52" s="159" t="s">
        <v>337</v>
      </c>
      <c r="M52" s="172" t="s">
        <v>376</v>
      </c>
      <c r="N52" s="172"/>
      <c r="O52" s="36">
        <v>48.67</v>
      </c>
      <c r="P52" s="36">
        <v>21.19</v>
      </c>
      <c r="Q52" s="36">
        <v>28.32</v>
      </c>
      <c r="R52" s="36">
        <v>31.4</v>
      </c>
      <c r="S52" s="36">
        <v>23.4</v>
      </c>
      <c r="T52" s="36">
        <v>16.61</v>
      </c>
      <c r="U52" s="36">
        <v>20.64</v>
      </c>
      <c r="V52" s="36">
        <v>33.64</v>
      </c>
      <c r="W52" s="36">
        <v>42.35</v>
      </c>
    </row>
    <row r="53" spans="2:23" x14ac:dyDescent="0.25">
      <c r="L53" s="159" t="s">
        <v>337</v>
      </c>
      <c r="M53" s="172" t="s">
        <v>377</v>
      </c>
      <c r="N53" s="172"/>
      <c r="O53" s="36">
        <v>363.8</v>
      </c>
      <c r="P53" s="36">
        <v>342.8</v>
      </c>
      <c r="Q53" s="36">
        <v>356.3</v>
      </c>
      <c r="R53" s="36">
        <v>336.8</v>
      </c>
      <c r="S53" s="36">
        <v>327</v>
      </c>
      <c r="T53" s="36">
        <v>328.5</v>
      </c>
      <c r="U53" s="36">
        <v>272.3</v>
      </c>
      <c r="V53" s="36">
        <v>279</v>
      </c>
      <c r="W53" s="36">
        <v>255</v>
      </c>
    </row>
    <row r="54" spans="2:23" x14ac:dyDescent="0.25">
      <c r="L54" s="159" t="s">
        <v>337</v>
      </c>
      <c r="M54" s="172" t="s">
        <v>378</v>
      </c>
      <c r="N54" s="172"/>
      <c r="O54" s="36">
        <v>94.10499999999999</v>
      </c>
      <c r="P54" s="36">
        <v>94.295000000000002</v>
      </c>
      <c r="Q54" s="36">
        <v>94.16</v>
      </c>
      <c r="R54" s="36">
        <v>89.8</v>
      </c>
      <c r="S54" s="36">
        <v>90.3</v>
      </c>
      <c r="T54" s="36">
        <v>85.88</v>
      </c>
      <c r="U54" s="36">
        <v>92.56</v>
      </c>
      <c r="V54" s="36">
        <v>117.44</v>
      </c>
      <c r="W54" s="36">
        <v>124.5</v>
      </c>
    </row>
    <row r="59" spans="2:23" x14ac:dyDescent="0.25">
      <c r="B59" s="200" t="s">
        <v>334</v>
      </c>
      <c r="C59" s="200"/>
      <c r="D59" s="200"/>
      <c r="E59" s="200"/>
      <c r="F59" s="200"/>
      <c r="G59" s="200"/>
      <c r="H59" s="200"/>
      <c r="I59" s="200"/>
      <c r="J59" s="200"/>
    </row>
    <row r="64" spans="2:23" x14ac:dyDescent="0.25">
      <c r="O64" s="21" t="s">
        <v>290</v>
      </c>
      <c r="P64" s="21" t="s">
        <v>291</v>
      </c>
      <c r="Q64" s="21" t="s">
        <v>292</v>
      </c>
      <c r="R64" s="21" t="s">
        <v>293</v>
      </c>
      <c r="S64" s="21" t="s">
        <v>294</v>
      </c>
      <c r="T64" s="21" t="s">
        <v>295</v>
      </c>
      <c r="U64" s="21" t="s">
        <v>296</v>
      </c>
      <c r="V64" s="21" t="s">
        <v>297</v>
      </c>
      <c r="W64" s="21" t="s">
        <v>320</v>
      </c>
    </row>
    <row r="65" spans="2:23" x14ac:dyDescent="0.25">
      <c r="L65" s="159" t="s">
        <v>334</v>
      </c>
      <c r="M65" s="172" t="s">
        <v>286</v>
      </c>
      <c r="N65" s="172"/>
      <c r="O65" s="36">
        <v>116.16</v>
      </c>
      <c r="P65" s="36">
        <v>121.2</v>
      </c>
      <c r="Q65" s="36">
        <v>134.11000000000001</v>
      </c>
      <c r="R65" s="36">
        <v>121.2</v>
      </c>
      <c r="S65" s="36">
        <v>142.99</v>
      </c>
      <c r="T65" s="36">
        <v>138.15</v>
      </c>
      <c r="U65" s="36">
        <v>128.9</v>
      </c>
      <c r="V65" s="36">
        <v>161.31</v>
      </c>
      <c r="W65" s="36">
        <v>194.64</v>
      </c>
    </row>
    <row r="66" spans="2:23" x14ac:dyDescent="0.25">
      <c r="L66" s="159" t="s">
        <v>334</v>
      </c>
      <c r="M66" s="172" t="s">
        <v>284</v>
      </c>
      <c r="N66" s="172"/>
      <c r="O66" s="36">
        <v>106.38</v>
      </c>
      <c r="P66" s="36">
        <v>108.23</v>
      </c>
      <c r="Q66" s="36">
        <v>123.53</v>
      </c>
      <c r="R66" s="36">
        <v>106.33</v>
      </c>
      <c r="S66" s="36">
        <v>123.96</v>
      </c>
      <c r="T66" s="36">
        <v>119.6</v>
      </c>
      <c r="U66" s="36">
        <v>103.24</v>
      </c>
      <c r="V66" s="36">
        <v>134.25</v>
      </c>
      <c r="W66" s="36">
        <v>171.68</v>
      </c>
    </row>
    <row r="67" spans="2:23" x14ac:dyDescent="0.25">
      <c r="L67" s="159" t="s">
        <v>334</v>
      </c>
      <c r="M67" s="172" t="s">
        <v>285</v>
      </c>
      <c r="N67" s="172"/>
      <c r="O67" s="36">
        <v>111.53</v>
      </c>
      <c r="P67" s="36">
        <v>116.97</v>
      </c>
      <c r="Q67" s="36">
        <v>130.47</v>
      </c>
      <c r="R67" s="36">
        <v>113.89</v>
      </c>
      <c r="S67" s="36">
        <v>136.65</v>
      </c>
      <c r="T67" s="36">
        <v>125.36</v>
      </c>
      <c r="U67" s="36">
        <v>107.75</v>
      </c>
      <c r="V67" s="36">
        <v>148.63</v>
      </c>
      <c r="W67" s="36">
        <v>184.57</v>
      </c>
    </row>
    <row r="68" spans="2:23" x14ac:dyDescent="0.25">
      <c r="L68" s="159" t="s">
        <v>334</v>
      </c>
      <c r="M68" s="172" t="s">
        <v>287</v>
      </c>
      <c r="N68" s="172"/>
      <c r="O68" s="36"/>
      <c r="P68" s="36"/>
      <c r="Q68" s="36"/>
      <c r="R68" s="36"/>
      <c r="S68" s="36"/>
      <c r="T68" s="36"/>
      <c r="U68" s="36"/>
      <c r="V68" s="36"/>
      <c r="W68" s="36"/>
    </row>
    <row r="69" spans="2:23" x14ac:dyDescent="0.25">
      <c r="L69" s="159" t="s">
        <v>334</v>
      </c>
      <c r="M69" s="172" t="s">
        <v>288</v>
      </c>
      <c r="N69" s="172"/>
      <c r="O69" s="36">
        <v>110</v>
      </c>
      <c r="P69" s="36">
        <v>112</v>
      </c>
      <c r="Q69" s="36">
        <v>127</v>
      </c>
      <c r="R69" s="36">
        <v>116.95</v>
      </c>
      <c r="S69" s="36">
        <v>133.88</v>
      </c>
      <c r="T69" s="36">
        <v>120.56</v>
      </c>
      <c r="U69" s="36">
        <v>106.56</v>
      </c>
      <c r="V69" s="36">
        <v>148.79</v>
      </c>
      <c r="W69" s="36">
        <v>183.7</v>
      </c>
    </row>
    <row r="70" spans="2:23" x14ac:dyDescent="0.25">
      <c r="L70" s="159" t="s">
        <v>334</v>
      </c>
      <c r="M70" s="172" t="s">
        <v>376</v>
      </c>
      <c r="N70" s="172"/>
      <c r="O70" s="36">
        <v>89.29</v>
      </c>
      <c r="P70" s="36">
        <v>84.55</v>
      </c>
      <c r="Q70" s="36">
        <v>92.28</v>
      </c>
      <c r="R70" s="36">
        <v>86.11</v>
      </c>
      <c r="S70" s="36">
        <v>101.31</v>
      </c>
      <c r="T70" s="36">
        <v>113.66</v>
      </c>
      <c r="U70" s="36">
        <v>92.19</v>
      </c>
      <c r="V70" s="36">
        <v>109.53</v>
      </c>
      <c r="W70" s="36">
        <v>129.44</v>
      </c>
    </row>
    <row r="71" spans="2:23" x14ac:dyDescent="0.25">
      <c r="L71" s="159" t="s">
        <v>334</v>
      </c>
      <c r="M71" s="172" t="s">
        <v>377</v>
      </c>
      <c r="N71" s="172"/>
      <c r="O71" s="36">
        <v>202.64</v>
      </c>
      <c r="P71" s="36">
        <v>220.44</v>
      </c>
      <c r="Q71" s="36">
        <v>261.67</v>
      </c>
      <c r="R71" s="36">
        <v>255.78</v>
      </c>
      <c r="S71" s="36">
        <v>223.17</v>
      </c>
      <c r="T71" s="36">
        <v>218</v>
      </c>
      <c r="U71" s="36">
        <v>227.75</v>
      </c>
      <c r="V71" s="36">
        <v>259.39999999999998</v>
      </c>
      <c r="W71" s="36">
        <v>315.99</v>
      </c>
    </row>
    <row r="72" spans="2:23" x14ac:dyDescent="0.25">
      <c r="L72" s="159" t="s">
        <v>334</v>
      </c>
      <c r="M72" s="172" t="s">
        <v>378</v>
      </c>
      <c r="N72" s="172"/>
      <c r="O72" s="36">
        <v>112.71000000000001</v>
      </c>
      <c r="P72" s="36">
        <v>112.97499999999999</v>
      </c>
      <c r="Q72" s="36">
        <v>125.99</v>
      </c>
      <c r="R72" s="36">
        <v>114.44</v>
      </c>
      <c r="S72" s="36">
        <v>133.88</v>
      </c>
      <c r="T72" s="36">
        <v>120.86</v>
      </c>
      <c r="U72" s="36">
        <v>109.1</v>
      </c>
      <c r="V72" s="36">
        <v>148.63</v>
      </c>
      <c r="W72" s="36">
        <v>184.4</v>
      </c>
    </row>
    <row r="77" spans="2:23" x14ac:dyDescent="0.25">
      <c r="B77" s="200" t="s">
        <v>333</v>
      </c>
      <c r="C77" s="200"/>
      <c r="D77" s="200"/>
      <c r="E77" s="200"/>
      <c r="F77" s="200"/>
      <c r="G77" s="200"/>
      <c r="H77" s="200"/>
      <c r="I77" s="200"/>
      <c r="J77" s="200"/>
    </row>
    <row r="82" spans="2:23" x14ac:dyDescent="0.25">
      <c r="O82" s="21" t="s">
        <v>290</v>
      </c>
      <c r="P82" s="21" t="s">
        <v>291</v>
      </c>
      <c r="Q82" s="21" t="s">
        <v>292</v>
      </c>
      <c r="R82" s="21" t="s">
        <v>293</v>
      </c>
      <c r="S82" s="21" t="s">
        <v>294</v>
      </c>
      <c r="T82" s="21" t="s">
        <v>295</v>
      </c>
      <c r="U82" s="21" t="s">
        <v>296</v>
      </c>
      <c r="V82" s="21" t="s">
        <v>297</v>
      </c>
      <c r="W82" s="21" t="s">
        <v>320</v>
      </c>
    </row>
    <row r="83" spans="2:23" x14ac:dyDescent="0.25">
      <c r="L83" s="159" t="s">
        <v>416</v>
      </c>
      <c r="M83" s="172" t="s">
        <v>286</v>
      </c>
      <c r="N83" s="172"/>
      <c r="O83" s="36">
        <v>33.729999999999997</v>
      </c>
      <c r="P83" s="36">
        <v>31.33</v>
      </c>
      <c r="Q83" s="36">
        <v>37.28</v>
      </c>
      <c r="R83" s="36">
        <v>40.4</v>
      </c>
      <c r="S83" s="36">
        <v>37</v>
      </c>
      <c r="T83" s="36">
        <v>37.74</v>
      </c>
      <c r="U83" s="36">
        <v>39.67</v>
      </c>
      <c r="V83" s="36">
        <v>50.1</v>
      </c>
      <c r="W83" s="36">
        <v>51.66</v>
      </c>
    </row>
    <row r="84" spans="2:23" x14ac:dyDescent="0.25">
      <c r="L84" s="159" t="s">
        <v>333</v>
      </c>
      <c r="M84" s="172" t="s">
        <v>284</v>
      </c>
      <c r="N84" s="172"/>
      <c r="O84" s="36"/>
      <c r="P84" s="36"/>
      <c r="Q84" s="36"/>
      <c r="R84" s="36"/>
      <c r="S84" s="36"/>
      <c r="T84" s="36"/>
      <c r="U84" s="36"/>
      <c r="V84" s="36"/>
      <c r="W84" s="36"/>
    </row>
    <row r="85" spans="2:23" x14ac:dyDescent="0.25">
      <c r="L85" s="159" t="s">
        <v>333</v>
      </c>
      <c r="M85" s="172" t="s">
        <v>285</v>
      </c>
      <c r="N85" s="172"/>
      <c r="O85" s="36">
        <v>26.5</v>
      </c>
      <c r="P85" s="36">
        <v>24.26</v>
      </c>
      <c r="Q85" s="36">
        <v>31.2</v>
      </c>
      <c r="R85" s="36">
        <v>30.41</v>
      </c>
      <c r="S85" s="36">
        <v>31.48</v>
      </c>
      <c r="T85" s="36">
        <v>30.34</v>
      </c>
      <c r="U85" s="36">
        <v>31.91</v>
      </c>
      <c r="V85" s="36">
        <v>44.19</v>
      </c>
      <c r="W85" s="36">
        <v>46.04</v>
      </c>
    </row>
    <row r="86" spans="2:23" x14ac:dyDescent="0.25">
      <c r="L86" s="159" t="s">
        <v>333</v>
      </c>
      <c r="M86" s="172" t="s">
        <v>287</v>
      </c>
      <c r="N86" s="172"/>
      <c r="O86" s="36">
        <v>27.1</v>
      </c>
      <c r="P86" s="36">
        <v>25.39</v>
      </c>
      <c r="Q86" s="36">
        <v>32.659999999999997</v>
      </c>
      <c r="R86" s="36">
        <v>31.59</v>
      </c>
      <c r="S86" s="36">
        <v>31.48</v>
      </c>
      <c r="T86" s="36">
        <v>31.11</v>
      </c>
      <c r="U86" s="36">
        <v>34.380000000000003</v>
      </c>
      <c r="V86" s="36">
        <v>49.34</v>
      </c>
      <c r="W86" s="36">
        <v>45.74</v>
      </c>
    </row>
    <row r="87" spans="2:23" x14ac:dyDescent="0.25">
      <c r="L87" s="159" t="s">
        <v>333</v>
      </c>
      <c r="M87" s="172" t="s">
        <v>288</v>
      </c>
      <c r="N87" s="172"/>
      <c r="O87" s="36">
        <v>30.42</v>
      </c>
      <c r="P87" s="36">
        <v>28.46</v>
      </c>
      <c r="Q87" s="36">
        <v>31.03</v>
      </c>
      <c r="R87" s="36">
        <v>33.14</v>
      </c>
      <c r="S87" s="36">
        <v>33.46</v>
      </c>
      <c r="T87" s="36">
        <v>33.5</v>
      </c>
      <c r="U87" s="36">
        <v>33.47</v>
      </c>
      <c r="V87" s="36">
        <v>42.6</v>
      </c>
      <c r="W87" s="36">
        <v>46.82</v>
      </c>
    </row>
    <row r="88" spans="2:23" x14ac:dyDescent="0.25">
      <c r="L88" s="159" t="s">
        <v>333</v>
      </c>
      <c r="M88" s="172" t="s">
        <v>376</v>
      </c>
      <c r="N88" s="172"/>
      <c r="O88" s="36">
        <v>21.36</v>
      </c>
      <c r="P88" s="36">
        <v>21.27</v>
      </c>
      <c r="Q88" s="36">
        <v>27.58</v>
      </c>
      <c r="R88" s="36">
        <v>27.29</v>
      </c>
      <c r="S88" s="36">
        <v>28.45</v>
      </c>
      <c r="T88" s="36">
        <v>28.05</v>
      </c>
      <c r="U88" s="36">
        <v>29.87</v>
      </c>
      <c r="V88" s="36">
        <v>31.32</v>
      </c>
      <c r="W88" s="36">
        <v>35.68</v>
      </c>
    </row>
    <row r="89" spans="2:23" x14ac:dyDescent="0.25">
      <c r="L89" s="159" t="s">
        <v>333</v>
      </c>
      <c r="M89" s="172" t="s">
        <v>377</v>
      </c>
      <c r="N89" s="172"/>
      <c r="O89" s="36">
        <v>46.66</v>
      </c>
      <c r="P89" s="36">
        <v>38.65</v>
      </c>
      <c r="Q89" s="36">
        <v>40.03</v>
      </c>
      <c r="R89" s="36">
        <v>40.4</v>
      </c>
      <c r="S89" s="36">
        <v>42.62</v>
      </c>
      <c r="T89" s="36">
        <v>39.08</v>
      </c>
      <c r="U89" s="36">
        <v>42.13</v>
      </c>
      <c r="V89" s="36">
        <v>62.34</v>
      </c>
      <c r="W89" s="36">
        <v>59.79</v>
      </c>
    </row>
    <row r="90" spans="2:23" x14ac:dyDescent="0.25">
      <c r="L90" s="159" t="s">
        <v>333</v>
      </c>
      <c r="M90" s="172" t="s">
        <v>378</v>
      </c>
      <c r="N90" s="172"/>
      <c r="O90" s="36">
        <v>30.04</v>
      </c>
      <c r="P90" s="36">
        <v>27.88</v>
      </c>
      <c r="Q90" s="36">
        <v>33.83</v>
      </c>
      <c r="R90" s="36">
        <v>33.35</v>
      </c>
      <c r="S90" s="36">
        <v>33.245000000000005</v>
      </c>
      <c r="T90" s="36">
        <v>33.03</v>
      </c>
      <c r="U90" s="36">
        <v>35.150000000000006</v>
      </c>
      <c r="V90" s="36">
        <v>49.93</v>
      </c>
      <c r="W90" s="36">
        <v>46.09</v>
      </c>
    </row>
    <row r="95" spans="2:23" x14ac:dyDescent="0.25">
      <c r="B95" s="163" t="s">
        <v>282</v>
      </c>
      <c r="C95" s="163"/>
      <c r="D95" s="163"/>
      <c r="E95" s="163"/>
      <c r="F95" s="163"/>
      <c r="G95" s="163"/>
      <c r="H95" s="163"/>
      <c r="I95" s="163"/>
      <c r="J95" s="163"/>
    </row>
  </sheetData>
  <mergeCells count="53">
    <mergeCell ref="M15:N15"/>
    <mergeCell ref="M14:N14"/>
    <mergeCell ref="C2:J3"/>
    <mergeCell ref="B2:B3"/>
    <mergeCell ref="B95:J95"/>
    <mergeCell ref="B5:J5"/>
    <mergeCell ref="B23:J23"/>
    <mergeCell ref="B41:J41"/>
    <mergeCell ref="B59:J59"/>
    <mergeCell ref="B77:J77"/>
    <mergeCell ref="M13:N13"/>
    <mergeCell ref="M12:N12"/>
    <mergeCell ref="M11:N11"/>
    <mergeCell ref="L11:L18"/>
    <mergeCell ref="L29:L36"/>
    <mergeCell ref="M29:N29"/>
    <mergeCell ref="M35:N35"/>
    <mergeCell ref="M36:N36"/>
    <mergeCell ref="M18:N18"/>
    <mergeCell ref="M17:N17"/>
    <mergeCell ref="M16:N16"/>
    <mergeCell ref="M30:N30"/>
    <mergeCell ref="M31:N31"/>
    <mergeCell ref="M32:N32"/>
    <mergeCell ref="M33:N33"/>
    <mergeCell ref="M34:N34"/>
    <mergeCell ref="L47:L54"/>
    <mergeCell ref="M47:N47"/>
    <mergeCell ref="M48:N48"/>
    <mergeCell ref="M49:N49"/>
    <mergeCell ref="M50:N50"/>
    <mergeCell ref="M51:N51"/>
    <mergeCell ref="M52:N52"/>
    <mergeCell ref="M53:N53"/>
    <mergeCell ref="M54:N54"/>
    <mergeCell ref="L65:L72"/>
    <mergeCell ref="M65:N65"/>
    <mergeCell ref="M66:N66"/>
    <mergeCell ref="M67:N67"/>
    <mergeCell ref="M68:N68"/>
    <mergeCell ref="M69:N69"/>
    <mergeCell ref="M70:N70"/>
    <mergeCell ref="M71:N71"/>
    <mergeCell ref="M72:N72"/>
    <mergeCell ref="L83:L90"/>
    <mergeCell ref="M83:N83"/>
    <mergeCell ref="M84:N84"/>
    <mergeCell ref="M85:N85"/>
    <mergeCell ref="M86:N86"/>
    <mergeCell ref="M87:N87"/>
    <mergeCell ref="M88:N88"/>
    <mergeCell ref="M89:N89"/>
    <mergeCell ref="M90:N90"/>
  </mergeCells>
  <hyperlinks>
    <hyperlink ref="A1" location="Obsah!A1" display="Obsah" xr:uid="{00000000-0004-0000-3100-000000000000}"/>
  </hyperlinks>
  <pageMargins left="0.7" right="0.7" top="0.75" bottom="0.75" header="0.3" footer="0.3"/>
  <ignoredErrors>
    <ignoredError sqref="O10:W10 O28:W28 O46:W46 O64:W64 O82:W82" numberStoredAsText="1"/>
  </ignoredErrors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R97"/>
  <sheetViews>
    <sheetView zoomScale="70" zoomScaleNormal="70" workbookViewId="0">
      <selection activeCell="L4" sqref="L4"/>
    </sheetView>
  </sheetViews>
  <sheetFormatPr defaultRowHeight="13.5" x14ac:dyDescent="0.25"/>
  <cols>
    <col min="1" max="16" width="8.6640625" style="8"/>
    <col min="17" max="17" width="9.58203125" style="8" customWidth="1"/>
    <col min="18" max="18" width="9.25" style="8" customWidth="1"/>
    <col min="19" max="16384" width="8.6640625" style="8"/>
  </cols>
  <sheetData>
    <row r="1" spans="1:18" x14ac:dyDescent="0.25">
      <c r="A1" s="10" t="s">
        <v>86</v>
      </c>
    </row>
    <row r="2" spans="1:18" ht="14" customHeight="1" x14ac:dyDescent="0.25">
      <c r="B2" s="156" t="s">
        <v>39</v>
      </c>
      <c r="C2" s="155" t="s">
        <v>235</v>
      </c>
      <c r="D2" s="155"/>
      <c r="E2" s="155"/>
      <c r="F2" s="155"/>
      <c r="G2" s="155"/>
      <c r="H2" s="155"/>
      <c r="I2" s="155"/>
      <c r="J2" s="155"/>
      <c r="K2" s="9"/>
      <c r="L2" s="9"/>
      <c r="M2" s="9"/>
      <c r="N2" s="9"/>
      <c r="O2" s="9"/>
      <c r="P2" s="9"/>
      <c r="Q2" s="9"/>
    </row>
    <row r="3" spans="1:18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18" x14ac:dyDescent="0.25">
      <c r="B5" s="200" t="s">
        <v>412</v>
      </c>
      <c r="C5" s="200"/>
      <c r="D5" s="200"/>
      <c r="E5" s="200"/>
      <c r="F5" s="200"/>
      <c r="G5" s="200"/>
      <c r="H5" s="200"/>
      <c r="I5" s="200"/>
      <c r="J5" s="200"/>
    </row>
    <row r="9" spans="1:18" x14ac:dyDescent="0.25">
      <c r="O9" s="160" t="s">
        <v>486</v>
      </c>
      <c r="P9" s="160"/>
      <c r="Q9" s="160"/>
      <c r="R9" s="160"/>
    </row>
    <row r="10" spans="1:18" x14ac:dyDescent="0.25">
      <c r="L10" s="18"/>
      <c r="M10" s="18"/>
      <c r="N10" s="18"/>
      <c r="O10" s="21">
        <v>2020</v>
      </c>
      <c r="P10" s="21">
        <v>2021</v>
      </c>
      <c r="Q10" s="21">
        <v>2022</v>
      </c>
      <c r="R10" s="21">
        <v>2023</v>
      </c>
    </row>
    <row r="11" spans="1:18" x14ac:dyDescent="0.25">
      <c r="L11" s="159" t="s">
        <v>412</v>
      </c>
      <c r="M11" s="172" t="s">
        <v>284</v>
      </c>
      <c r="N11" s="172"/>
      <c r="O11" s="65">
        <v>100</v>
      </c>
      <c r="P11" s="23">
        <v>101.3550135501355</v>
      </c>
      <c r="Q11" s="23">
        <v>114.90514905149053</v>
      </c>
      <c r="R11" s="23">
        <v>128.63595302619692</v>
      </c>
    </row>
    <row r="12" spans="1:18" x14ac:dyDescent="0.25">
      <c r="L12" s="159" t="s">
        <v>412</v>
      </c>
      <c r="M12" s="172" t="s">
        <v>285</v>
      </c>
      <c r="N12" s="172"/>
      <c r="O12" s="65">
        <v>100</v>
      </c>
      <c r="P12" s="23">
        <v>105.22522522522522</v>
      </c>
      <c r="Q12" s="23">
        <v>125.94594594594595</v>
      </c>
      <c r="R12" s="23">
        <v>157.86486486486487</v>
      </c>
    </row>
    <row r="13" spans="1:18" x14ac:dyDescent="0.25">
      <c r="L13" s="159" t="s">
        <v>412</v>
      </c>
      <c r="M13" s="172" t="s">
        <v>286</v>
      </c>
      <c r="N13" s="172"/>
      <c r="O13" s="65">
        <v>100</v>
      </c>
      <c r="P13" s="23">
        <v>99.599198396793597</v>
      </c>
      <c r="Q13" s="23">
        <v>105.61122244488979</v>
      </c>
      <c r="R13" s="23">
        <v>124.14829659318639</v>
      </c>
    </row>
    <row r="14" spans="1:18" x14ac:dyDescent="0.25">
      <c r="L14" s="159" t="s">
        <v>412</v>
      </c>
      <c r="M14" s="172" t="s">
        <v>287</v>
      </c>
      <c r="N14" s="172"/>
      <c r="O14" s="65">
        <v>100</v>
      </c>
      <c r="P14" s="23">
        <v>103.23612761678397</v>
      </c>
      <c r="Q14" s="23">
        <v>122.10439711125332</v>
      </c>
      <c r="R14" s="23">
        <v>144.0533869640735</v>
      </c>
    </row>
    <row r="15" spans="1:18" x14ac:dyDescent="0.25">
      <c r="L15" s="159" t="s">
        <v>412</v>
      </c>
      <c r="M15" s="172" t="s">
        <v>288</v>
      </c>
      <c r="N15" s="172"/>
      <c r="O15" s="65">
        <v>100</v>
      </c>
      <c r="P15" s="23">
        <v>104.86486486486486</v>
      </c>
      <c r="Q15" s="23">
        <v>123.75259875259874</v>
      </c>
      <c r="R15" s="23">
        <v>133.8877338877339</v>
      </c>
    </row>
    <row r="16" spans="1:18" x14ac:dyDescent="0.25">
      <c r="L16" s="159" t="s">
        <v>412</v>
      </c>
      <c r="M16" s="172" t="s">
        <v>321</v>
      </c>
      <c r="N16" s="172"/>
      <c r="O16" s="65">
        <v>100</v>
      </c>
      <c r="P16" s="23">
        <v>104.20687716668229</v>
      </c>
      <c r="Q16" s="23">
        <v>115.29092101564696</v>
      </c>
      <c r="R16" s="23">
        <v>125.9064930197695</v>
      </c>
    </row>
    <row r="23" spans="2:18" x14ac:dyDescent="0.25">
      <c r="B23" s="200" t="s">
        <v>344</v>
      </c>
      <c r="C23" s="200"/>
      <c r="D23" s="200"/>
      <c r="E23" s="200"/>
      <c r="F23" s="200"/>
      <c r="G23" s="200"/>
      <c r="H23" s="200"/>
      <c r="I23" s="200"/>
      <c r="J23" s="200"/>
    </row>
    <row r="27" spans="2:18" x14ac:dyDescent="0.25">
      <c r="O27" s="160" t="s">
        <v>486</v>
      </c>
      <c r="P27" s="160"/>
      <c r="Q27" s="160"/>
      <c r="R27" s="160"/>
    </row>
    <row r="28" spans="2:18" x14ac:dyDescent="0.25">
      <c r="L28" s="18"/>
      <c r="M28" s="18"/>
      <c r="N28" s="18"/>
      <c r="O28" s="21">
        <v>2020</v>
      </c>
      <c r="P28" s="21">
        <v>2021</v>
      </c>
      <c r="Q28" s="21">
        <v>2022</v>
      </c>
      <c r="R28" s="21">
        <v>2023</v>
      </c>
    </row>
    <row r="29" spans="2:18" x14ac:dyDescent="0.25">
      <c r="L29" s="159" t="s">
        <v>344</v>
      </c>
      <c r="M29" s="172" t="s">
        <v>284</v>
      </c>
      <c r="N29" s="172"/>
      <c r="O29" s="65">
        <v>100</v>
      </c>
      <c r="P29" s="23">
        <v>110.72916666666666</v>
      </c>
      <c r="Q29" s="23">
        <v>154.89583333333331</v>
      </c>
      <c r="R29" s="23">
        <v>144.6875</v>
      </c>
    </row>
    <row r="30" spans="2:18" x14ac:dyDescent="0.25">
      <c r="L30" s="159" t="s">
        <v>344</v>
      </c>
      <c r="M30" s="172" t="s">
        <v>285</v>
      </c>
      <c r="N30" s="172"/>
      <c r="O30" s="65">
        <v>100</v>
      </c>
      <c r="P30" s="23">
        <v>117.74349083895852</v>
      </c>
      <c r="Q30" s="23">
        <v>176.47058823529412</v>
      </c>
      <c r="R30" s="23">
        <v>213.78013500482157</v>
      </c>
    </row>
    <row r="31" spans="2:18" x14ac:dyDescent="0.25">
      <c r="L31" s="159" t="s">
        <v>344</v>
      </c>
      <c r="M31" s="172" t="s">
        <v>286</v>
      </c>
      <c r="N31" s="172"/>
      <c r="O31" s="65">
        <v>100</v>
      </c>
      <c r="P31" s="23">
        <v>115.00000000000001</v>
      </c>
      <c r="Q31" s="23">
        <v>160.20833333333334</v>
      </c>
      <c r="R31" s="23">
        <v>146.77083333333334</v>
      </c>
    </row>
    <row r="32" spans="2:18" x14ac:dyDescent="0.25">
      <c r="L32" s="159" t="s">
        <v>344</v>
      </c>
      <c r="M32" s="172" t="s">
        <v>287</v>
      </c>
      <c r="N32" s="172"/>
      <c r="O32" s="65">
        <v>100</v>
      </c>
      <c r="P32" s="23">
        <v>117.20249282817292</v>
      </c>
      <c r="Q32" s="23">
        <v>157.08774359481649</v>
      </c>
      <c r="R32" s="23">
        <v>153.61559006825601</v>
      </c>
    </row>
    <row r="33" spans="2:18" x14ac:dyDescent="0.25">
      <c r="L33" s="159" t="s">
        <v>344</v>
      </c>
      <c r="M33" s="172" t="s">
        <v>288</v>
      </c>
      <c r="N33" s="172"/>
      <c r="O33" s="65">
        <v>100</v>
      </c>
      <c r="P33" s="23">
        <v>123.09412861137001</v>
      </c>
      <c r="Q33" s="23">
        <v>220.950605778192</v>
      </c>
      <c r="R33" s="23">
        <v>223.08480894687796</v>
      </c>
    </row>
    <row r="34" spans="2:18" x14ac:dyDescent="0.25">
      <c r="L34" s="159" t="s">
        <v>344</v>
      </c>
      <c r="M34" s="172" t="s">
        <v>321</v>
      </c>
      <c r="N34" s="172"/>
      <c r="O34" s="65">
        <v>100</v>
      </c>
      <c r="P34" s="23">
        <v>121.40368852459017</v>
      </c>
      <c r="Q34" s="23">
        <v>185.97336065573771</v>
      </c>
      <c r="R34" s="23">
        <v>163.70901639344265</v>
      </c>
    </row>
    <row r="41" spans="2:18" x14ac:dyDescent="0.25">
      <c r="B41" s="200" t="s">
        <v>413</v>
      </c>
      <c r="C41" s="200"/>
      <c r="D41" s="200"/>
      <c r="E41" s="200"/>
      <c r="F41" s="200"/>
      <c r="G41" s="200"/>
      <c r="H41" s="200"/>
      <c r="I41" s="200"/>
      <c r="J41" s="200"/>
    </row>
    <row r="45" spans="2:18" x14ac:dyDescent="0.25">
      <c r="O45" s="160" t="s">
        <v>486</v>
      </c>
      <c r="P45" s="160"/>
      <c r="Q45" s="160"/>
      <c r="R45" s="160"/>
    </row>
    <row r="46" spans="2:18" x14ac:dyDescent="0.25">
      <c r="L46" s="18"/>
      <c r="M46" s="18"/>
      <c r="N46" s="18"/>
      <c r="O46" s="21">
        <v>2020</v>
      </c>
      <c r="P46" s="21">
        <v>2021</v>
      </c>
      <c r="Q46" s="21">
        <v>2022</v>
      </c>
      <c r="R46" s="21">
        <v>2023</v>
      </c>
    </row>
    <row r="47" spans="2:18" x14ac:dyDescent="0.25">
      <c r="L47" s="159" t="s">
        <v>413</v>
      </c>
      <c r="M47" s="172" t="s">
        <v>284</v>
      </c>
      <c r="N47" s="172"/>
      <c r="O47" s="65">
        <v>100</v>
      </c>
      <c r="P47" s="23">
        <v>99.815157116451019</v>
      </c>
      <c r="Q47" s="23">
        <v>104.3438077634011</v>
      </c>
      <c r="R47" s="23">
        <v>130.31423290203327</v>
      </c>
    </row>
    <row r="48" spans="2:18" x14ac:dyDescent="0.25">
      <c r="L48" s="159" t="s">
        <v>413</v>
      </c>
      <c r="M48" s="172" t="s">
        <v>285</v>
      </c>
      <c r="N48" s="172"/>
      <c r="O48" s="65">
        <v>100</v>
      </c>
      <c r="P48" s="23">
        <v>107.06976744186045</v>
      </c>
      <c r="Q48" s="23">
        <v>130.6046511627907</v>
      </c>
      <c r="R48" s="23">
        <v>157.76744186046511</v>
      </c>
    </row>
    <row r="49" spans="2:18" x14ac:dyDescent="0.25">
      <c r="L49" s="159" t="s">
        <v>413</v>
      </c>
      <c r="M49" s="172" t="s">
        <v>286</v>
      </c>
      <c r="N49" s="172"/>
      <c r="O49" s="65">
        <v>100</v>
      </c>
      <c r="P49" s="23">
        <v>98.797814207650276</v>
      </c>
      <c r="Q49" s="23">
        <v>102.73224043715847</v>
      </c>
      <c r="R49" s="23">
        <v>116.06557377049181</v>
      </c>
    </row>
    <row r="50" spans="2:18" x14ac:dyDescent="0.25">
      <c r="L50" s="159" t="s">
        <v>413</v>
      </c>
      <c r="M50" s="172" t="s">
        <v>287</v>
      </c>
      <c r="N50" s="172"/>
      <c r="O50" s="65">
        <v>100</v>
      </c>
      <c r="P50" s="23">
        <v>102.75912811551551</v>
      </c>
      <c r="Q50" s="23">
        <v>113.24381495447437</v>
      </c>
      <c r="R50" s="23">
        <v>123.7101076059965</v>
      </c>
    </row>
    <row r="51" spans="2:18" x14ac:dyDescent="0.25">
      <c r="L51" s="159" t="s">
        <v>413</v>
      </c>
      <c r="M51" s="172" t="s">
        <v>288</v>
      </c>
      <c r="N51" s="172"/>
      <c r="O51" s="65">
        <v>100</v>
      </c>
      <c r="P51" s="23">
        <v>98.658922914466743</v>
      </c>
      <c r="Q51" s="23">
        <v>117.19112988384373</v>
      </c>
      <c r="R51" s="23">
        <v>121.40443505807814</v>
      </c>
    </row>
    <row r="52" spans="2:18" x14ac:dyDescent="0.25">
      <c r="L52" s="159" t="s">
        <v>413</v>
      </c>
      <c r="M52" s="172" t="s">
        <v>321</v>
      </c>
      <c r="N52" s="172"/>
      <c r="O52" s="65">
        <v>100</v>
      </c>
      <c r="P52" s="23">
        <v>102.30928648968715</v>
      </c>
      <c r="Q52" s="23">
        <v>112.9576630810224</v>
      </c>
      <c r="R52" s="23">
        <v>123.47774597848613</v>
      </c>
    </row>
    <row r="59" spans="2:18" x14ac:dyDescent="0.25">
      <c r="B59" s="200" t="s">
        <v>414</v>
      </c>
      <c r="C59" s="200"/>
      <c r="D59" s="200"/>
      <c r="E59" s="200"/>
      <c r="F59" s="200"/>
      <c r="G59" s="200"/>
      <c r="H59" s="200"/>
      <c r="I59" s="200"/>
      <c r="J59" s="200"/>
    </row>
    <row r="63" spans="2:18" x14ac:dyDescent="0.25">
      <c r="O63" s="160" t="s">
        <v>486</v>
      </c>
      <c r="P63" s="160"/>
      <c r="Q63" s="160"/>
      <c r="R63" s="160"/>
    </row>
    <row r="64" spans="2:18" x14ac:dyDescent="0.25">
      <c r="L64" s="18"/>
      <c r="M64" s="18"/>
      <c r="N64" s="18"/>
      <c r="O64" s="21">
        <v>2020</v>
      </c>
      <c r="P64" s="21">
        <v>2021</v>
      </c>
      <c r="Q64" s="21">
        <v>2022</v>
      </c>
      <c r="R64" s="21">
        <v>2023</v>
      </c>
    </row>
    <row r="65" spans="2:18" x14ac:dyDescent="0.25">
      <c r="L65" s="159" t="s">
        <v>414</v>
      </c>
      <c r="M65" s="172" t="s">
        <v>284</v>
      </c>
      <c r="N65" s="172"/>
      <c r="O65" s="65">
        <v>100</v>
      </c>
      <c r="P65" s="23">
        <v>104.79102956167176</v>
      </c>
      <c r="Q65" s="23">
        <v>132.61977573904181</v>
      </c>
      <c r="R65" s="23">
        <v>140.67278287461775</v>
      </c>
    </row>
    <row r="66" spans="2:18" x14ac:dyDescent="0.25">
      <c r="L66" s="159" t="s">
        <v>414</v>
      </c>
      <c r="M66" s="172" t="s">
        <v>285</v>
      </c>
      <c r="N66" s="172"/>
      <c r="O66" s="65">
        <v>100</v>
      </c>
      <c r="P66" s="23">
        <v>126.49812734082397</v>
      </c>
      <c r="Q66" s="23">
        <v>185.48689138576779</v>
      </c>
      <c r="R66" s="23">
        <v>173.32397003745319</v>
      </c>
    </row>
    <row r="67" spans="2:18" x14ac:dyDescent="0.25">
      <c r="L67" s="159" t="s">
        <v>414</v>
      </c>
      <c r="M67" s="172" t="s">
        <v>286</v>
      </c>
      <c r="N67" s="172"/>
      <c r="O67" s="65">
        <v>100</v>
      </c>
      <c r="P67" s="23">
        <v>117.17479674796746</v>
      </c>
      <c r="Q67" s="23">
        <v>159.95934959349594</v>
      </c>
      <c r="R67" s="23">
        <v>145.52845528455282</v>
      </c>
    </row>
    <row r="68" spans="2:18" x14ac:dyDescent="0.25">
      <c r="L68" s="159" t="s">
        <v>414</v>
      </c>
      <c r="M68" s="172" t="s">
        <v>287</v>
      </c>
      <c r="N68" s="172"/>
      <c r="O68" s="65">
        <v>100</v>
      </c>
      <c r="P68" s="23">
        <v>110.13795018979724</v>
      </c>
      <c r="Q68" s="23">
        <v>141.46838255717066</v>
      </c>
      <c r="R68" s="23">
        <v>145.81057309508378</v>
      </c>
    </row>
    <row r="69" spans="2:18" x14ac:dyDescent="0.25">
      <c r="L69" s="159" t="s">
        <v>414</v>
      </c>
      <c r="M69" s="172" t="s">
        <v>288</v>
      </c>
      <c r="N69" s="172"/>
      <c r="O69" s="65">
        <v>100</v>
      </c>
      <c r="P69" s="23">
        <v>114.65508635319954</v>
      </c>
      <c r="Q69" s="23">
        <v>164.60017969451931</v>
      </c>
      <c r="R69" s="23">
        <v>158.40071877807725</v>
      </c>
    </row>
    <row r="70" spans="2:18" x14ac:dyDescent="0.25">
      <c r="L70" s="159" t="s">
        <v>414</v>
      </c>
      <c r="M70" s="172" t="s">
        <v>321</v>
      </c>
      <c r="N70" s="172"/>
      <c r="O70" s="65">
        <v>100</v>
      </c>
      <c r="P70" s="23">
        <v>114.23290203327173</v>
      </c>
      <c r="Q70" s="23">
        <v>149.27522132503162</v>
      </c>
      <c r="R70" s="23">
        <v>143.44780620682945</v>
      </c>
    </row>
    <row r="77" spans="2:18" x14ac:dyDescent="0.25">
      <c r="B77" s="200" t="s">
        <v>415</v>
      </c>
      <c r="C77" s="200"/>
      <c r="D77" s="200"/>
      <c r="E77" s="200"/>
      <c r="F77" s="200"/>
      <c r="G77" s="200"/>
      <c r="H77" s="200"/>
      <c r="I77" s="200"/>
      <c r="J77" s="200"/>
    </row>
    <row r="81" spans="2:18" x14ac:dyDescent="0.25">
      <c r="O81" s="160" t="s">
        <v>486</v>
      </c>
      <c r="P81" s="160"/>
      <c r="Q81" s="160"/>
      <c r="R81" s="160"/>
    </row>
    <row r="82" spans="2:18" x14ac:dyDescent="0.25">
      <c r="L82" s="18"/>
      <c r="M82" s="18"/>
      <c r="N82" s="18"/>
      <c r="O82" s="21">
        <v>2020</v>
      </c>
      <c r="P82" s="21">
        <v>2021</v>
      </c>
      <c r="Q82" s="21">
        <v>2022</v>
      </c>
      <c r="R82" s="21">
        <v>2023</v>
      </c>
    </row>
    <row r="83" spans="2:18" x14ac:dyDescent="0.25">
      <c r="L83" s="159" t="s">
        <v>415</v>
      </c>
      <c r="M83" s="172" t="s">
        <v>284</v>
      </c>
      <c r="N83" s="172"/>
      <c r="O83" s="65">
        <v>100</v>
      </c>
      <c r="P83" s="23">
        <v>100.71237756010684</v>
      </c>
      <c r="Q83" s="23">
        <v>110.32947462154942</v>
      </c>
      <c r="R83" s="23">
        <v>120.1246660730187</v>
      </c>
    </row>
    <row r="84" spans="2:18" x14ac:dyDescent="0.25">
      <c r="L84" s="159" t="s">
        <v>415</v>
      </c>
      <c r="M84" s="172" t="s">
        <v>285</v>
      </c>
      <c r="N84" s="172"/>
      <c r="O84" s="65">
        <v>100</v>
      </c>
      <c r="P84" s="23">
        <v>108.01924619085806</v>
      </c>
      <c r="Q84" s="23">
        <v>123.81716118684845</v>
      </c>
      <c r="R84" s="23">
        <v>138.72493985565356</v>
      </c>
    </row>
    <row r="85" spans="2:18" x14ac:dyDescent="0.25">
      <c r="L85" s="159" t="s">
        <v>415</v>
      </c>
      <c r="M85" s="172" t="s">
        <v>286</v>
      </c>
      <c r="N85" s="172"/>
      <c r="O85" s="65">
        <v>100</v>
      </c>
      <c r="P85" s="23">
        <v>104.00728597449908</v>
      </c>
      <c r="Q85" s="23">
        <v>115.30054644808743</v>
      </c>
      <c r="R85" s="23">
        <v>124.31693989071037</v>
      </c>
    </row>
    <row r="86" spans="2:18" x14ac:dyDescent="0.25">
      <c r="L86" s="159" t="s">
        <v>415</v>
      </c>
      <c r="M86" s="172" t="s">
        <v>287</v>
      </c>
      <c r="N86" s="172"/>
      <c r="O86" s="65">
        <v>100</v>
      </c>
      <c r="P86" s="23">
        <v>105.91630591630592</v>
      </c>
      <c r="Q86" s="23">
        <v>122.14105339105342</v>
      </c>
      <c r="R86" s="23">
        <v>133.9195526695527</v>
      </c>
    </row>
    <row r="87" spans="2:18" x14ac:dyDescent="0.25">
      <c r="L87" s="159" t="s">
        <v>415</v>
      </c>
      <c r="M87" s="172" t="s">
        <v>288</v>
      </c>
      <c r="N87" s="172"/>
      <c r="O87" s="65">
        <v>100</v>
      </c>
      <c r="P87" s="23">
        <v>102.08062418725619</v>
      </c>
      <c r="Q87" s="23">
        <v>116.84934051644065</v>
      </c>
      <c r="R87" s="23">
        <v>121.14991640349248</v>
      </c>
    </row>
    <row r="88" spans="2:18" x14ac:dyDescent="0.25">
      <c r="L88" s="159" t="s">
        <v>415</v>
      </c>
      <c r="M88" s="172" t="s">
        <v>321</v>
      </c>
      <c r="N88" s="172"/>
      <c r="O88" s="65">
        <v>100</v>
      </c>
      <c r="P88" s="23">
        <v>104.18634217217581</v>
      </c>
      <c r="Q88" s="23">
        <v>115.64656738103886</v>
      </c>
      <c r="R88" s="23">
        <v>123.32909553214675</v>
      </c>
    </row>
    <row r="95" spans="2:18" x14ac:dyDescent="0.25">
      <c r="B95" s="157" t="s">
        <v>255</v>
      </c>
      <c r="C95" s="157"/>
      <c r="D95" s="157"/>
      <c r="E95" s="157"/>
      <c r="F95" s="157"/>
      <c r="G95" s="157"/>
      <c r="H95" s="157"/>
      <c r="I95" s="157"/>
      <c r="J95" s="157"/>
    </row>
    <row r="96" spans="2:18" x14ac:dyDescent="0.25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x14ac:dyDescent="0.25">
      <c r="B97" s="163" t="s">
        <v>283</v>
      </c>
      <c r="C97" s="163"/>
      <c r="D97" s="163"/>
      <c r="E97" s="163"/>
      <c r="F97" s="163"/>
      <c r="G97" s="163"/>
      <c r="H97" s="163"/>
      <c r="I97" s="163"/>
      <c r="J97" s="163"/>
    </row>
  </sheetData>
  <mergeCells count="49">
    <mergeCell ref="C2:J3"/>
    <mergeCell ref="B2:B3"/>
    <mergeCell ref="B95:J96"/>
    <mergeCell ref="B97:J97"/>
    <mergeCell ref="B5:J5"/>
    <mergeCell ref="B23:J23"/>
    <mergeCell ref="B41:J41"/>
    <mergeCell ref="B59:J59"/>
    <mergeCell ref="B77:J77"/>
    <mergeCell ref="L11:L16"/>
    <mergeCell ref="M11:N11"/>
    <mergeCell ref="M12:N12"/>
    <mergeCell ref="M13:N13"/>
    <mergeCell ref="M14:N14"/>
    <mergeCell ref="M15:N15"/>
    <mergeCell ref="M16:N16"/>
    <mergeCell ref="L29:L34"/>
    <mergeCell ref="M29:N29"/>
    <mergeCell ref="M30:N30"/>
    <mergeCell ref="M31:N31"/>
    <mergeCell ref="M32:N32"/>
    <mergeCell ref="M33:N33"/>
    <mergeCell ref="M34:N34"/>
    <mergeCell ref="L47:L52"/>
    <mergeCell ref="M47:N47"/>
    <mergeCell ref="M48:N48"/>
    <mergeCell ref="M49:N49"/>
    <mergeCell ref="M50:N50"/>
    <mergeCell ref="M51:N51"/>
    <mergeCell ref="M52:N52"/>
    <mergeCell ref="L65:L70"/>
    <mergeCell ref="M65:N65"/>
    <mergeCell ref="M66:N66"/>
    <mergeCell ref="M67:N67"/>
    <mergeCell ref="M68:N68"/>
    <mergeCell ref="M69:N69"/>
    <mergeCell ref="M70:N70"/>
    <mergeCell ref="L83:L88"/>
    <mergeCell ref="M83:N83"/>
    <mergeCell ref="M84:N84"/>
    <mergeCell ref="M85:N85"/>
    <mergeCell ref="M86:N86"/>
    <mergeCell ref="M87:N87"/>
    <mergeCell ref="M88:N88"/>
    <mergeCell ref="O9:R9"/>
    <mergeCell ref="O27:R27"/>
    <mergeCell ref="O45:R45"/>
    <mergeCell ref="O63:R63"/>
    <mergeCell ref="O81:R81"/>
  </mergeCells>
  <hyperlinks>
    <hyperlink ref="A1" location="Obsah!A1" display="Obsah" xr:uid="{00000000-0004-0000-3200-000000000000}"/>
  </hyperlink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T41"/>
  <sheetViews>
    <sheetView zoomScale="70" zoomScaleNormal="70" workbookViewId="0">
      <selection activeCell="L4" sqref="L4"/>
    </sheetView>
  </sheetViews>
  <sheetFormatPr defaultRowHeight="13.5" x14ac:dyDescent="0.25"/>
  <cols>
    <col min="1" max="11" width="8.6640625" style="8"/>
    <col min="12" max="30" width="8.6640625" style="18"/>
    <col min="31" max="33" width="8.75" style="18" customWidth="1"/>
    <col min="34" max="46" width="14.33203125" style="18" customWidth="1"/>
    <col min="47" max="16384" width="8.6640625" style="8"/>
  </cols>
  <sheetData>
    <row r="1" spans="1:46" x14ac:dyDescent="0.25">
      <c r="A1" s="10" t="s">
        <v>86</v>
      </c>
    </row>
    <row r="2" spans="1:46" ht="14" customHeight="1" x14ac:dyDescent="0.25">
      <c r="B2" s="156" t="s">
        <v>40</v>
      </c>
      <c r="C2" s="155" t="s">
        <v>32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  <c r="Q2" s="20"/>
      <c r="R2" s="20"/>
    </row>
    <row r="3" spans="1:4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46" x14ac:dyDescent="0.25">
      <c r="B5" s="200" t="s">
        <v>355</v>
      </c>
      <c r="C5" s="200"/>
      <c r="D5" s="200"/>
      <c r="E5" s="200"/>
      <c r="F5" s="200"/>
      <c r="G5" s="200"/>
      <c r="H5" s="200"/>
      <c r="I5" s="200"/>
      <c r="J5" s="200"/>
    </row>
    <row r="9" spans="1:46" x14ac:dyDescent="0.25">
      <c r="P9" s="25">
        <v>2010</v>
      </c>
      <c r="Q9" s="25">
        <v>2011</v>
      </c>
      <c r="R9" s="25">
        <v>2012</v>
      </c>
      <c r="S9" s="25">
        <v>2013</v>
      </c>
      <c r="T9" s="25">
        <v>2014</v>
      </c>
      <c r="U9" s="25">
        <v>2015</v>
      </c>
      <c r="V9" s="25">
        <v>2016</v>
      </c>
      <c r="W9" s="25">
        <v>2017</v>
      </c>
      <c r="X9" s="25">
        <v>2018</v>
      </c>
      <c r="Y9" s="25">
        <v>2019</v>
      </c>
      <c r="Z9" s="25">
        <v>2020</v>
      </c>
      <c r="AA9" s="25">
        <v>2021</v>
      </c>
      <c r="AB9" s="25">
        <v>2022</v>
      </c>
      <c r="AH9" s="25">
        <v>2010</v>
      </c>
      <c r="AI9" s="25">
        <v>2011</v>
      </c>
      <c r="AJ9" s="25">
        <v>2012</v>
      </c>
      <c r="AK9" s="25">
        <v>2013</v>
      </c>
      <c r="AL9" s="25">
        <v>2014</v>
      </c>
      <c r="AM9" s="25">
        <v>2015</v>
      </c>
      <c r="AN9" s="25">
        <v>2016</v>
      </c>
      <c r="AO9" s="25">
        <v>2017</v>
      </c>
      <c r="AP9" s="25">
        <v>2018</v>
      </c>
      <c r="AQ9" s="25">
        <v>2019</v>
      </c>
      <c r="AR9" s="25">
        <v>2020</v>
      </c>
      <c r="AS9" s="25">
        <v>2021</v>
      </c>
      <c r="AT9" s="25">
        <v>2022</v>
      </c>
    </row>
    <row r="10" spans="1:46" x14ac:dyDescent="0.25">
      <c r="L10" s="159" t="s">
        <v>429</v>
      </c>
      <c r="M10" s="172" t="s">
        <v>364</v>
      </c>
      <c r="N10" s="172"/>
      <c r="O10" s="172"/>
      <c r="P10" s="26">
        <f t="shared" ref="P10:P18" si="0">AH10/AH$18</f>
        <v>3.4035721212941135E-2</v>
      </c>
      <c r="Q10" s="26">
        <f t="shared" ref="Q10:Q18" si="1">AI10/AI$18</f>
        <v>4.2224712447458533E-2</v>
      </c>
      <c r="R10" s="26">
        <f t="shared" ref="R10:R18" si="2">AJ10/AJ$18</f>
        <v>3.8864743575842749E-2</v>
      </c>
      <c r="S10" s="26">
        <f t="shared" ref="S10:S18" si="3">AK10/AK$18</f>
        <v>3.4194677986400621E-2</v>
      </c>
      <c r="T10" s="26">
        <f t="shared" ref="T10:T18" si="4">AL10/AL$18</f>
        <v>3.9460094735833139E-2</v>
      </c>
      <c r="U10" s="26">
        <f t="shared" ref="U10:U18" si="5">AM10/AM$18</f>
        <v>4.1640866507802389E-2</v>
      </c>
      <c r="V10" s="26">
        <f t="shared" ref="V10:V18" si="6">AN10/AN$18</f>
        <v>3.6898746779015321E-2</v>
      </c>
      <c r="W10" s="26">
        <f t="shared" ref="W10:W18" si="7">AO10/AO$18</f>
        <v>3.5614352337964714E-2</v>
      </c>
      <c r="X10" s="26">
        <f t="shared" ref="X10:X18" si="8">AP10/AP$18</f>
        <v>4.5308628498400699E-2</v>
      </c>
      <c r="Y10" s="26">
        <f t="shared" ref="Y10:Y18" si="9">AQ10/AQ$18</f>
        <v>4.3480809252535391E-2</v>
      </c>
      <c r="Z10" s="26">
        <f t="shared" ref="Z10:Z18" si="10">AR10/AR$18</f>
        <v>4.5835798222545542E-2</v>
      </c>
      <c r="AA10" s="26">
        <f t="shared" ref="AA10:AA18" si="11">AS10/AS$18</f>
        <v>6.4786864075588382E-2</v>
      </c>
      <c r="AB10" s="26">
        <f t="shared" ref="AB10:AB18" si="12">AT10/AT$18</f>
        <v>4.9671070881372237E-2</v>
      </c>
      <c r="AD10" s="159" t="s">
        <v>372</v>
      </c>
      <c r="AE10" s="172" t="s">
        <v>364</v>
      </c>
      <c r="AF10" s="172"/>
      <c r="AG10" s="172"/>
      <c r="AH10" s="38">
        <v>91072000</v>
      </c>
      <c r="AI10" s="38">
        <v>149026000</v>
      </c>
      <c r="AJ10" s="38">
        <v>166676000</v>
      </c>
      <c r="AK10" s="38">
        <v>135050000</v>
      </c>
      <c r="AL10" s="38">
        <v>130843750</v>
      </c>
      <c r="AM10" s="38">
        <v>114884910</v>
      </c>
      <c r="AN10" s="38">
        <v>106295760</v>
      </c>
      <c r="AO10" s="38">
        <v>104501970</v>
      </c>
      <c r="AP10" s="38">
        <v>136474230</v>
      </c>
      <c r="AQ10" s="38">
        <v>127394670</v>
      </c>
      <c r="AR10" s="38">
        <v>151275780</v>
      </c>
      <c r="AS10" s="38">
        <v>253338140</v>
      </c>
      <c r="AT10" s="38">
        <v>234776360</v>
      </c>
    </row>
    <row r="11" spans="1:46" x14ac:dyDescent="0.25">
      <c r="L11" s="159"/>
      <c r="M11" s="172" t="s">
        <v>365</v>
      </c>
      <c r="N11" s="172"/>
      <c r="O11" s="172"/>
      <c r="P11" s="26">
        <f t="shared" si="0"/>
        <v>0.18492684554804081</v>
      </c>
      <c r="Q11" s="26">
        <f t="shared" si="1"/>
        <v>0.19471206495237797</v>
      </c>
      <c r="R11" s="26">
        <f t="shared" si="2"/>
        <v>0.15901699778739858</v>
      </c>
      <c r="S11" s="26">
        <f t="shared" si="3"/>
        <v>0.16486113871695895</v>
      </c>
      <c r="T11" s="26">
        <f t="shared" si="4"/>
        <v>0.19581965573127713</v>
      </c>
      <c r="U11" s="26">
        <f t="shared" si="5"/>
        <v>0.22568179555542545</v>
      </c>
      <c r="V11" s="26">
        <f t="shared" si="6"/>
        <v>0.22478042061486567</v>
      </c>
      <c r="W11" s="26">
        <f t="shared" si="7"/>
        <v>0.22272696899632771</v>
      </c>
      <c r="X11" s="26">
        <f t="shared" si="8"/>
        <v>0.20366108864365545</v>
      </c>
      <c r="Y11" s="26">
        <f t="shared" si="9"/>
        <v>0.21011894485285956</v>
      </c>
      <c r="Z11" s="26">
        <f t="shared" si="10"/>
        <v>0.2369110921114421</v>
      </c>
      <c r="AA11" s="26">
        <f t="shared" si="11"/>
        <v>0.23593077475561997</v>
      </c>
      <c r="AB11" s="26">
        <f t="shared" si="12"/>
        <v>0.28611342189356992</v>
      </c>
      <c r="AD11" s="159"/>
      <c r="AE11" s="172" t="s">
        <v>365</v>
      </c>
      <c r="AF11" s="172"/>
      <c r="AG11" s="172"/>
      <c r="AH11" s="38">
        <v>494823000</v>
      </c>
      <c r="AI11" s="38">
        <v>687208000</v>
      </c>
      <c r="AJ11" s="38">
        <v>681963000</v>
      </c>
      <c r="AK11" s="38">
        <v>651110000</v>
      </c>
      <c r="AL11" s="38">
        <v>649308580</v>
      </c>
      <c r="AM11" s="38">
        <v>622643930</v>
      </c>
      <c r="AN11" s="38">
        <v>647534340</v>
      </c>
      <c r="AO11" s="38">
        <v>653540090</v>
      </c>
      <c r="AP11" s="38">
        <v>613448060</v>
      </c>
      <c r="AQ11" s="38">
        <v>615628690</v>
      </c>
      <c r="AR11" s="38">
        <v>781897810</v>
      </c>
      <c r="AS11" s="38">
        <v>922567630</v>
      </c>
      <c r="AT11" s="38">
        <v>1352349900</v>
      </c>
    </row>
    <row r="12" spans="1:46" x14ac:dyDescent="0.25">
      <c r="L12" s="159"/>
      <c r="M12" s="172" t="s">
        <v>366</v>
      </c>
      <c r="N12" s="172"/>
      <c r="O12" s="172"/>
      <c r="P12" s="26">
        <f t="shared" si="0"/>
        <v>0.12612784996657045</v>
      </c>
      <c r="Q12" s="26">
        <f t="shared" si="1"/>
        <v>0.10424765998319806</v>
      </c>
      <c r="R12" s="26">
        <f t="shared" si="2"/>
        <v>7.8497100580443527E-2</v>
      </c>
      <c r="S12" s="26">
        <f t="shared" si="3"/>
        <v>0.10308688942370384</v>
      </c>
      <c r="T12" s="26">
        <f t="shared" si="4"/>
        <v>0.12347457395590712</v>
      </c>
      <c r="U12" s="26">
        <f t="shared" si="5"/>
        <v>0.1144813302792252</v>
      </c>
      <c r="V12" s="26">
        <f t="shared" si="6"/>
        <v>0.10361549800017825</v>
      </c>
      <c r="W12" s="26">
        <f t="shared" si="7"/>
        <v>0.11187767277906602</v>
      </c>
      <c r="X12" s="26">
        <f t="shared" si="8"/>
        <v>0.11303532596001392</v>
      </c>
      <c r="Y12" s="26">
        <f t="shared" si="9"/>
        <v>0.10774096318349743</v>
      </c>
      <c r="Z12" s="26">
        <f t="shared" si="10"/>
        <v>9.1057425670383454E-2</v>
      </c>
      <c r="AA12" s="26">
        <f t="shared" si="11"/>
        <v>8.7498573139014477E-2</v>
      </c>
      <c r="AB12" s="26">
        <f t="shared" si="12"/>
        <v>9.0319373921881926E-2</v>
      </c>
      <c r="AD12" s="159"/>
      <c r="AE12" s="172" t="s">
        <v>366</v>
      </c>
      <c r="AF12" s="172"/>
      <c r="AG12" s="172"/>
      <c r="AH12" s="38">
        <v>337490000</v>
      </c>
      <c r="AI12" s="38">
        <v>367927000</v>
      </c>
      <c r="AJ12" s="38">
        <v>336644000</v>
      </c>
      <c r="AK12" s="38">
        <v>407136000</v>
      </c>
      <c r="AL12" s="38">
        <v>409423150</v>
      </c>
      <c r="AM12" s="38">
        <v>315847830</v>
      </c>
      <c r="AN12" s="38">
        <v>298489490</v>
      </c>
      <c r="AO12" s="38">
        <v>328278810</v>
      </c>
      <c r="AP12" s="38">
        <v>340473980</v>
      </c>
      <c r="AQ12" s="38">
        <v>315670860</v>
      </c>
      <c r="AR12" s="38">
        <v>300524560</v>
      </c>
      <c r="AS12" s="38">
        <v>342148460</v>
      </c>
      <c r="AT12" s="38">
        <v>426905510</v>
      </c>
    </row>
    <row r="13" spans="1:46" x14ac:dyDescent="0.25">
      <c r="L13" s="159"/>
      <c r="M13" s="172" t="s">
        <v>367</v>
      </c>
      <c r="N13" s="172"/>
      <c r="O13" s="172"/>
      <c r="P13" s="26">
        <f t="shared" si="0"/>
        <v>2.8963923376275378E-2</v>
      </c>
      <c r="Q13" s="26">
        <f t="shared" si="1"/>
        <v>4.7608132364128856E-2</v>
      </c>
      <c r="R13" s="26">
        <f t="shared" si="2"/>
        <v>9.0407233847181967E-2</v>
      </c>
      <c r="S13" s="26">
        <f t="shared" si="3"/>
        <v>7.6067650011583901E-2</v>
      </c>
      <c r="T13" s="26">
        <f t="shared" si="4"/>
        <v>5.8923584498715556E-2</v>
      </c>
      <c r="U13" s="26">
        <f t="shared" si="5"/>
        <v>5.0669600047545692E-2</v>
      </c>
      <c r="V13" s="26">
        <f t="shared" si="6"/>
        <v>3.9160660753990391E-2</v>
      </c>
      <c r="W13" s="26">
        <f t="shared" si="7"/>
        <v>1.6264659038384335E-2</v>
      </c>
      <c r="X13" s="26">
        <f t="shared" si="8"/>
        <v>1.4633844971865715E-2</v>
      </c>
      <c r="Y13" s="26">
        <f t="shared" si="9"/>
        <v>1.4489466432243648E-2</v>
      </c>
      <c r="Z13" s="26">
        <f t="shared" si="10"/>
        <v>4.8516976343771868E-2</v>
      </c>
      <c r="AA13" s="26">
        <f t="shared" si="11"/>
        <v>4.238902095440554E-2</v>
      </c>
      <c r="AB13" s="26">
        <f t="shared" si="12"/>
        <v>4.2487769070800201E-2</v>
      </c>
      <c r="AD13" s="159"/>
      <c r="AE13" s="172" t="s">
        <v>367</v>
      </c>
      <c r="AF13" s="172"/>
      <c r="AG13" s="172"/>
      <c r="AH13" s="38">
        <v>77501000</v>
      </c>
      <c r="AI13" s="38">
        <v>168026000</v>
      </c>
      <c r="AJ13" s="38">
        <v>387722000</v>
      </c>
      <c r="AK13" s="38">
        <v>300425000</v>
      </c>
      <c r="AL13" s="38">
        <v>195381760</v>
      </c>
      <c r="AM13" s="38">
        <v>139794700</v>
      </c>
      <c r="AN13" s="38">
        <v>112811750</v>
      </c>
      <c r="AO13" s="38">
        <v>47724830</v>
      </c>
      <c r="AP13" s="38">
        <v>44078640</v>
      </c>
      <c r="AQ13" s="38">
        <v>42452770</v>
      </c>
      <c r="AR13" s="38">
        <v>160124700</v>
      </c>
      <c r="AS13" s="38">
        <v>165755140</v>
      </c>
      <c r="AT13" s="38">
        <v>200823610</v>
      </c>
    </row>
    <row r="14" spans="1:46" x14ac:dyDescent="0.25">
      <c r="L14" s="159"/>
      <c r="M14" s="172" t="s">
        <v>368</v>
      </c>
      <c r="N14" s="172"/>
      <c r="O14" s="172"/>
      <c r="P14" s="26">
        <f t="shared" si="0"/>
        <v>7.285397848923883E-2</v>
      </c>
      <c r="Q14" s="26">
        <f t="shared" si="1"/>
        <v>5.7640843723569889E-2</v>
      </c>
      <c r="R14" s="26">
        <f t="shared" si="2"/>
        <v>4.8911572192154251E-2</v>
      </c>
      <c r="S14" s="26">
        <f t="shared" si="3"/>
        <v>5.2889456619854183E-2</v>
      </c>
      <c r="T14" s="26">
        <f t="shared" si="4"/>
        <v>6.3310122059295773E-2</v>
      </c>
      <c r="U14" s="26">
        <f t="shared" si="5"/>
        <v>6.8130205178086489E-2</v>
      </c>
      <c r="V14" s="26">
        <f t="shared" si="6"/>
        <v>6.8000667078194937E-2</v>
      </c>
      <c r="W14" s="26">
        <f t="shared" si="7"/>
        <v>7.3511044056362412E-2</v>
      </c>
      <c r="X14" s="26">
        <f t="shared" si="8"/>
        <v>7.757379618726977E-2</v>
      </c>
      <c r="Y14" s="26">
        <f t="shared" si="9"/>
        <v>7.9383214138142491E-2</v>
      </c>
      <c r="Z14" s="26">
        <f t="shared" si="10"/>
        <v>6.8349259667276757E-2</v>
      </c>
      <c r="AA14" s="26">
        <f t="shared" si="11"/>
        <v>6.1408703242856202E-2</v>
      </c>
      <c r="AB14" s="26">
        <f t="shared" si="12"/>
        <v>5.2079099446941772E-2</v>
      </c>
      <c r="AD14" s="159"/>
      <c r="AE14" s="172" t="s">
        <v>368</v>
      </c>
      <c r="AF14" s="172"/>
      <c r="AG14" s="172"/>
      <c r="AH14" s="38">
        <v>194941000</v>
      </c>
      <c r="AI14" s="38">
        <v>203435000</v>
      </c>
      <c r="AJ14" s="38">
        <v>209763000</v>
      </c>
      <c r="AK14" s="38">
        <v>208884000</v>
      </c>
      <c r="AL14" s="38">
        <v>209926860</v>
      </c>
      <c r="AM14" s="38">
        <v>187967570</v>
      </c>
      <c r="AN14" s="38">
        <v>195892360</v>
      </c>
      <c r="AO14" s="38">
        <v>215700930</v>
      </c>
      <c r="AP14" s="38">
        <v>233660220</v>
      </c>
      <c r="AQ14" s="38">
        <v>232585330</v>
      </c>
      <c r="AR14" s="38">
        <v>225578870</v>
      </c>
      <c r="AS14" s="38">
        <v>240128410</v>
      </c>
      <c r="AT14" s="38">
        <v>246158200</v>
      </c>
    </row>
    <row r="15" spans="1:46" x14ac:dyDescent="0.25">
      <c r="L15" s="159"/>
      <c r="M15" s="172" t="s">
        <v>369</v>
      </c>
      <c r="N15" s="172"/>
      <c r="O15" s="172"/>
      <c r="P15" s="26">
        <f t="shared" si="0"/>
        <v>8.9366939023692929E-2</v>
      </c>
      <c r="Q15" s="26">
        <f t="shared" si="1"/>
        <v>6.9843356647319416E-2</v>
      </c>
      <c r="R15" s="26">
        <f t="shared" si="2"/>
        <v>6.7158713403411868E-2</v>
      </c>
      <c r="S15" s="26">
        <f t="shared" si="3"/>
        <v>6.9519641367331353E-2</v>
      </c>
      <c r="T15" s="26">
        <f t="shared" si="4"/>
        <v>8.2724975723946145E-2</v>
      </c>
      <c r="U15" s="26">
        <f t="shared" si="5"/>
        <v>8.1794534745891503E-2</v>
      </c>
      <c r="V15" s="26">
        <f t="shared" si="6"/>
        <v>7.7973678404090474E-2</v>
      </c>
      <c r="W15" s="26">
        <f t="shared" si="7"/>
        <v>6.9343762854898724E-2</v>
      </c>
      <c r="X15" s="26">
        <f t="shared" si="8"/>
        <v>8.9557910552198583E-2</v>
      </c>
      <c r="Y15" s="26">
        <f t="shared" si="9"/>
        <v>9.2069008173669267E-2</v>
      </c>
      <c r="Z15" s="26">
        <f t="shared" si="10"/>
        <v>6.8565558676127542E-2</v>
      </c>
      <c r="AA15" s="26">
        <f t="shared" si="11"/>
        <v>6.0524732238328577E-2</v>
      </c>
      <c r="AB15" s="26">
        <f t="shared" si="12"/>
        <v>6.0643468001533536E-2</v>
      </c>
      <c r="AD15" s="159"/>
      <c r="AE15" s="172" t="s">
        <v>369</v>
      </c>
      <c r="AF15" s="172"/>
      <c r="AG15" s="172"/>
      <c r="AH15" s="38">
        <v>239126000</v>
      </c>
      <c r="AI15" s="38">
        <v>246502000</v>
      </c>
      <c r="AJ15" s="38">
        <v>288018000</v>
      </c>
      <c r="AK15" s="38">
        <v>274564000</v>
      </c>
      <c r="AL15" s="38">
        <v>274303600</v>
      </c>
      <c r="AM15" s="38">
        <v>225666720</v>
      </c>
      <c r="AN15" s="38">
        <v>224622030</v>
      </c>
      <c r="AO15" s="38">
        <v>203473020</v>
      </c>
      <c r="AP15" s="38">
        <v>269757600</v>
      </c>
      <c r="AQ15" s="38">
        <v>269753510</v>
      </c>
      <c r="AR15" s="38">
        <v>226292740</v>
      </c>
      <c r="AS15" s="38">
        <v>236671790</v>
      </c>
      <c r="AT15" s="38">
        <v>286638730</v>
      </c>
    </row>
    <row r="16" spans="1:46" x14ac:dyDescent="0.25">
      <c r="L16" s="159"/>
      <c r="M16" s="172" t="s">
        <v>370</v>
      </c>
      <c r="N16" s="172"/>
      <c r="O16" s="172"/>
      <c r="P16" s="26">
        <f t="shared" si="0"/>
        <v>0.34055229565094552</v>
      </c>
      <c r="Q16" s="26">
        <f t="shared" si="1"/>
        <v>0.36555716271103361</v>
      </c>
      <c r="R16" s="26">
        <f t="shared" si="2"/>
        <v>0.35391339445793363</v>
      </c>
      <c r="S16" s="26">
        <f t="shared" si="3"/>
        <v>0.36347714678897919</v>
      </c>
      <c r="T16" s="26">
        <f t="shared" si="4"/>
        <v>0.33312303430673718</v>
      </c>
      <c r="U16" s="26">
        <f t="shared" si="5"/>
        <v>0.3301795965799536</v>
      </c>
      <c r="V16" s="26">
        <f t="shared" si="6"/>
        <v>0.373170595292586</v>
      </c>
      <c r="W16" s="26">
        <f t="shared" si="7"/>
        <v>0.38141736336256649</v>
      </c>
      <c r="X16" s="26">
        <f t="shared" si="8"/>
        <v>0.38136446442161664</v>
      </c>
      <c r="Y16" s="26">
        <f t="shared" si="9"/>
        <v>0.37265611908708268</v>
      </c>
      <c r="Z16" s="26">
        <f t="shared" si="10"/>
        <v>0.3701586837302841</v>
      </c>
      <c r="AA16" s="26">
        <f t="shared" si="11"/>
        <v>0.3729605529032487</v>
      </c>
      <c r="AB16" s="26">
        <f t="shared" si="12"/>
        <v>0.34693249100260654</v>
      </c>
      <c r="AD16" s="159"/>
      <c r="AE16" s="172" t="s">
        <v>370</v>
      </c>
      <c r="AF16" s="172"/>
      <c r="AG16" s="172"/>
      <c r="AH16" s="38">
        <v>911242000</v>
      </c>
      <c r="AI16" s="38">
        <v>1290181000</v>
      </c>
      <c r="AJ16" s="38">
        <v>1517799000</v>
      </c>
      <c r="AK16" s="38">
        <v>1435533000</v>
      </c>
      <c r="AL16" s="38">
        <v>1104585970</v>
      </c>
      <c r="AM16" s="38">
        <v>910947740</v>
      </c>
      <c r="AN16" s="38">
        <v>1075008110</v>
      </c>
      <c r="AO16" s="38">
        <v>1119179860</v>
      </c>
      <c r="AP16" s="38">
        <v>1148708830</v>
      </c>
      <c r="AQ16" s="38">
        <v>1091847280</v>
      </c>
      <c r="AR16" s="38">
        <v>1221666160</v>
      </c>
      <c r="AS16" s="38">
        <v>1458399540</v>
      </c>
      <c r="AT16" s="38">
        <v>1639818630</v>
      </c>
    </row>
    <row r="17" spans="2:46" x14ac:dyDescent="0.25">
      <c r="L17" s="159"/>
      <c r="M17" s="172" t="s">
        <v>371</v>
      </c>
      <c r="N17" s="172"/>
      <c r="O17" s="172"/>
      <c r="P17" s="26">
        <f t="shared" si="0"/>
        <v>0.12317244673229495</v>
      </c>
      <c r="Q17" s="26">
        <f t="shared" si="1"/>
        <v>0.11816606717091367</v>
      </c>
      <c r="R17" s="26">
        <f t="shared" si="2"/>
        <v>0.16323024415563339</v>
      </c>
      <c r="S17" s="26">
        <f t="shared" si="3"/>
        <v>0.13590339908518792</v>
      </c>
      <c r="T17" s="26">
        <f t="shared" si="4"/>
        <v>0.10316395898828797</v>
      </c>
      <c r="U17" s="26">
        <f t="shared" si="5"/>
        <v>8.7422071106069671E-2</v>
      </c>
      <c r="V17" s="26">
        <f t="shared" si="6"/>
        <v>7.6399733077078966E-2</v>
      </c>
      <c r="W17" s="26">
        <f t="shared" si="7"/>
        <v>8.9244176574429623E-2</v>
      </c>
      <c r="X17" s="26">
        <f t="shared" si="8"/>
        <v>7.4864940764979238E-2</v>
      </c>
      <c r="Y17" s="26">
        <f t="shared" si="9"/>
        <v>8.0061474879969521E-2</v>
      </c>
      <c r="Z17" s="26">
        <f t="shared" si="10"/>
        <v>7.0605205578168642E-2</v>
      </c>
      <c r="AA17" s="26">
        <f t="shared" si="11"/>
        <v>7.4500778690938116E-2</v>
      </c>
      <c r="AB17" s="26">
        <f t="shared" si="12"/>
        <v>7.1753305781293894E-2</v>
      </c>
      <c r="AD17" s="159"/>
      <c r="AE17" s="172" t="s">
        <v>371</v>
      </c>
      <c r="AF17" s="172"/>
      <c r="AG17" s="172"/>
      <c r="AH17" s="38">
        <v>329582000</v>
      </c>
      <c r="AI17" s="38">
        <v>417050000</v>
      </c>
      <c r="AJ17" s="38">
        <v>700032000</v>
      </c>
      <c r="AK17" s="38">
        <v>536743000</v>
      </c>
      <c r="AL17" s="38">
        <v>342076200</v>
      </c>
      <c r="AM17" s="38">
        <v>241192790</v>
      </c>
      <c r="AN17" s="38">
        <v>220087900</v>
      </c>
      <c r="AO17" s="38">
        <v>261866120</v>
      </c>
      <c r="AP17" s="38">
        <v>225500870</v>
      </c>
      <c r="AQ17" s="38">
        <v>234572570</v>
      </c>
      <c r="AR17" s="38">
        <v>233024360</v>
      </c>
      <c r="AS17" s="38">
        <v>291322770</v>
      </c>
      <c r="AT17" s="38">
        <v>339150730</v>
      </c>
    </row>
    <row r="18" spans="2:46" x14ac:dyDescent="0.25">
      <c r="L18" s="159"/>
      <c r="M18" s="172" t="s">
        <v>431</v>
      </c>
      <c r="N18" s="172"/>
      <c r="O18" s="172"/>
      <c r="P18" s="27">
        <f t="shared" si="0"/>
        <v>1</v>
      </c>
      <c r="Q18" s="27">
        <f t="shared" si="1"/>
        <v>1</v>
      </c>
      <c r="R18" s="27">
        <f t="shared" si="2"/>
        <v>1</v>
      </c>
      <c r="S18" s="27">
        <f t="shared" si="3"/>
        <v>1</v>
      </c>
      <c r="T18" s="27">
        <f t="shared" si="4"/>
        <v>1</v>
      </c>
      <c r="U18" s="27">
        <f t="shared" si="5"/>
        <v>1</v>
      </c>
      <c r="V18" s="27">
        <f t="shared" si="6"/>
        <v>1</v>
      </c>
      <c r="W18" s="27">
        <f t="shared" si="7"/>
        <v>1</v>
      </c>
      <c r="X18" s="27">
        <f t="shared" si="8"/>
        <v>1</v>
      </c>
      <c r="Y18" s="27">
        <f t="shared" si="9"/>
        <v>1</v>
      </c>
      <c r="Z18" s="27">
        <f t="shared" si="10"/>
        <v>1</v>
      </c>
      <c r="AA18" s="27">
        <f t="shared" si="11"/>
        <v>1</v>
      </c>
      <c r="AB18" s="27">
        <f t="shared" si="12"/>
        <v>1</v>
      </c>
      <c r="AD18" s="159"/>
      <c r="AE18" s="172" t="s">
        <v>431</v>
      </c>
      <c r="AF18" s="172"/>
      <c r="AG18" s="172"/>
      <c r="AH18" s="38">
        <f t="shared" ref="AH18:AT18" si="13">SUM(AH10:AH17)</f>
        <v>2675777000</v>
      </c>
      <c r="AI18" s="38">
        <f t="shared" si="13"/>
        <v>3529355000</v>
      </c>
      <c r="AJ18" s="38">
        <f t="shared" si="13"/>
        <v>4288617000</v>
      </c>
      <c r="AK18" s="38">
        <f t="shared" si="13"/>
        <v>3949445000</v>
      </c>
      <c r="AL18" s="38">
        <f t="shared" si="13"/>
        <v>3315849870</v>
      </c>
      <c r="AM18" s="38">
        <f t="shared" si="13"/>
        <v>2758946190</v>
      </c>
      <c r="AN18" s="38">
        <f t="shared" si="13"/>
        <v>2880741740</v>
      </c>
      <c r="AO18" s="38">
        <f t="shared" si="13"/>
        <v>2934265630</v>
      </c>
      <c r="AP18" s="38">
        <f t="shared" si="13"/>
        <v>3012102430</v>
      </c>
      <c r="AQ18" s="38">
        <f t="shared" si="13"/>
        <v>2929905680</v>
      </c>
      <c r="AR18" s="38">
        <f t="shared" si="13"/>
        <v>3300384980</v>
      </c>
      <c r="AS18" s="38">
        <f t="shared" si="13"/>
        <v>3910331880</v>
      </c>
      <c r="AT18" s="38">
        <f t="shared" si="13"/>
        <v>4726621670</v>
      </c>
    </row>
    <row r="19" spans="2:46" x14ac:dyDescent="0.25"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</row>
    <row r="23" spans="2:46" x14ac:dyDescent="0.25">
      <c r="B23" s="200" t="s">
        <v>354</v>
      </c>
      <c r="C23" s="200"/>
      <c r="D23" s="200"/>
      <c r="E23" s="200"/>
      <c r="F23" s="200"/>
      <c r="G23" s="200"/>
      <c r="H23" s="200"/>
      <c r="I23" s="200"/>
      <c r="J23" s="200"/>
    </row>
    <row r="28" spans="2:46" x14ac:dyDescent="0.25">
      <c r="P28" s="25">
        <v>2010</v>
      </c>
      <c r="Q28" s="25">
        <v>2011</v>
      </c>
      <c r="R28" s="25">
        <v>2012</v>
      </c>
      <c r="S28" s="25">
        <v>2013</v>
      </c>
      <c r="T28" s="25">
        <v>2014</v>
      </c>
      <c r="U28" s="25">
        <v>2015</v>
      </c>
      <c r="V28" s="25">
        <v>2016</v>
      </c>
      <c r="W28" s="25">
        <v>2017</v>
      </c>
      <c r="X28" s="25">
        <v>2018</v>
      </c>
      <c r="Y28" s="25">
        <v>2019</v>
      </c>
      <c r="Z28" s="25">
        <v>2020</v>
      </c>
      <c r="AA28" s="25">
        <v>2021</v>
      </c>
      <c r="AB28" s="25">
        <v>2022</v>
      </c>
      <c r="AH28" s="25">
        <v>2010</v>
      </c>
      <c r="AI28" s="25">
        <v>2011</v>
      </c>
      <c r="AJ28" s="25">
        <v>2012</v>
      </c>
      <c r="AK28" s="25">
        <v>2013</v>
      </c>
      <c r="AL28" s="25">
        <v>2014</v>
      </c>
      <c r="AM28" s="25">
        <v>2015</v>
      </c>
      <c r="AN28" s="25">
        <v>2016</v>
      </c>
      <c r="AO28" s="25">
        <v>2017</v>
      </c>
      <c r="AP28" s="25">
        <v>2018</v>
      </c>
      <c r="AQ28" s="25">
        <v>2019</v>
      </c>
      <c r="AR28" s="25">
        <v>2020</v>
      </c>
      <c r="AS28" s="25">
        <v>2021</v>
      </c>
      <c r="AT28" s="25">
        <v>2022</v>
      </c>
    </row>
    <row r="29" spans="2:46" ht="13.5" customHeight="1" x14ac:dyDescent="0.25">
      <c r="L29" s="159" t="s">
        <v>430</v>
      </c>
      <c r="M29" s="172" t="s">
        <v>364</v>
      </c>
      <c r="N29" s="172"/>
      <c r="O29" s="172"/>
      <c r="P29" s="26">
        <f>AH29/AH$37</f>
        <v>9.5219454332955186E-2</v>
      </c>
      <c r="Q29" s="26">
        <f t="shared" ref="Q29:AB29" si="14">AI29/AI$37</f>
        <v>8.7774750522393488E-2</v>
      </c>
      <c r="R29" s="26">
        <f t="shared" si="14"/>
        <v>7.297275228686885E-2</v>
      </c>
      <c r="S29" s="26">
        <f t="shared" si="14"/>
        <v>8.6400175434068055E-2</v>
      </c>
      <c r="T29" s="26">
        <f t="shared" si="14"/>
        <v>9.5554520142508079E-2</v>
      </c>
      <c r="U29" s="26">
        <f t="shared" si="14"/>
        <v>9.6130246205871558E-2</v>
      </c>
      <c r="V29" s="26">
        <f t="shared" si="14"/>
        <v>9.521029831010859E-2</v>
      </c>
      <c r="W29" s="26">
        <f t="shared" si="14"/>
        <v>9.7310590727768459E-2</v>
      </c>
      <c r="X29" s="26">
        <f t="shared" si="14"/>
        <v>0.10850877488545937</v>
      </c>
      <c r="Y29" s="26">
        <f t="shared" si="14"/>
        <v>0.10323624898521852</v>
      </c>
      <c r="Z29" s="26">
        <f t="shared" si="14"/>
        <v>9.9415867472132866E-2</v>
      </c>
      <c r="AA29" s="26">
        <f t="shared" si="14"/>
        <v>9.1965247928166127E-2</v>
      </c>
      <c r="AB29" s="26">
        <f t="shared" si="14"/>
        <v>8.1408075448069842E-2</v>
      </c>
      <c r="AD29" s="159" t="s">
        <v>363</v>
      </c>
      <c r="AE29" s="172" t="s">
        <v>364</v>
      </c>
      <c r="AF29" s="172"/>
      <c r="AG29" s="172"/>
      <c r="AH29" s="38">
        <v>355134000</v>
      </c>
      <c r="AI29" s="38">
        <v>388724000</v>
      </c>
      <c r="AJ29" s="38">
        <v>325301000</v>
      </c>
      <c r="AK29" s="38">
        <v>391631000</v>
      </c>
      <c r="AL29" s="38">
        <v>421701580</v>
      </c>
      <c r="AM29" s="38">
        <v>354938530</v>
      </c>
      <c r="AN29" s="38">
        <v>381747740</v>
      </c>
      <c r="AO29" s="38">
        <v>406013200</v>
      </c>
      <c r="AP29" s="38">
        <v>497776560</v>
      </c>
      <c r="AQ29" s="38">
        <v>466002210</v>
      </c>
      <c r="AR29" s="38">
        <v>467476190</v>
      </c>
      <c r="AS29" s="38">
        <v>485685910</v>
      </c>
      <c r="AT29" s="38">
        <v>517239380</v>
      </c>
    </row>
    <row r="30" spans="2:46" x14ac:dyDescent="0.25">
      <c r="L30" s="159"/>
      <c r="M30" s="172" t="s">
        <v>365</v>
      </c>
      <c r="N30" s="172"/>
      <c r="O30" s="172"/>
      <c r="P30" s="26">
        <f t="shared" ref="P30:P37" si="15">AH30/AH$37</f>
        <v>0.1188437373395856</v>
      </c>
      <c r="Q30" s="26">
        <f t="shared" ref="Q30:Q37" si="16">AI30/AI$37</f>
        <v>0.12488918754998697</v>
      </c>
      <c r="R30" s="26">
        <f t="shared" ref="R30:R37" si="17">AJ30/AJ$37</f>
        <v>0.11067709443268739</v>
      </c>
      <c r="S30" s="26">
        <f t="shared" ref="S30:S37" si="18">AK30/AK$37</f>
        <v>0.10466477686758853</v>
      </c>
      <c r="T30" s="26">
        <f t="shared" ref="T30:T37" si="19">AL30/AL$37</f>
        <v>0.10660879980326493</v>
      </c>
      <c r="U30" s="26">
        <f t="shared" ref="U30:U37" si="20">AM30/AM$37</f>
        <v>0.11188150172045795</v>
      </c>
      <c r="V30" s="26">
        <f t="shared" ref="V30:V37" si="21">AN30/AN$37</f>
        <v>0.10376866614248774</v>
      </c>
      <c r="W30" s="26">
        <f t="shared" ref="W30:W37" si="22">AO30/AO$37</f>
        <v>0.10493796628757347</v>
      </c>
      <c r="X30" s="26">
        <f t="shared" ref="X30:X37" si="23">AP30/AP$37</f>
        <v>0.10981877812890843</v>
      </c>
      <c r="Y30" s="26">
        <f t="shared" ref="Y30:Y37" si="24">AQ30/AQ$37</f>
        <v>0.1143889321323399</v>
      </c>
      <c r="Z30" s="26">
        <f t="shared" ref="Z30:Z37" si="25">AR30/AR$37</f>
        <v>0.11326429295773476</v>
      </c>
      <c r="AA30" s="26">
        <f t="shared" ref="AA30:AA37" si="26">AS30/AS$37</f>
        <v>0.11640165715012704</v>
      </c>
      <c r="AB30" s="26">
        <f t="shared" ref="AB30:AB37" si="27">AT30/AT$37</f>
        <v>0.132407964911812</v>
      </c>
      <c r="AD30" s="159"/>
      <c r="AE30" s="172" t="s">
        <v>365</v>
      </c>
      <c r="AF30" s="172"/>
      <c r="AG30" s="172"/>
      <c r="AH30" s="38">
        <v>443244000</v>
      </c>
      <c r="AI30" s="38">
        <v>553091000</v>
      </c>
      <c r="AJ30" s="38">
        <v>493381000</v>
      </c>
      <c r="AK30" s="38">
        <v>474420000</v>
      </c>
      <c r="AL30" s="38">
        <v>470486370</v>
      </c>
      <c r="AM30" s="38">
        <v>413096370</v>
      </c>
      <c r="AN30" s="38">
        <v>416062700</v>
      </c>
      <c r="AO30" s="38">
        <v>437837230</v>
      </c>
      <c r="AP30" s="38">
        <v>503786110</v>
      </c>
      <c r="AQ30" s="38">
        <v>516344750</v>
      </c>
      <c r="AR30" s="38">
        <v>532594660.00000006</v>
      </c>
      <c r="AS30" s="38">
        <v>614739220</v>
      </c>
      <c r="AT30" s="38">
        <v>841275430</v>
      </c>
    </row>
    <row r="31" spans="2:46" x14ac:dyDescent="0.25">
      <c r="L31" s="159"/>
      <c r="M31" s="172" t="s">
        <v>366</v>
      </c>
      <c r="N31" s="172"/>
      <c r="O31" s="172"/>
      <c r="P31" s="26">
        <f t="shared" si="15"/>
        <v>0.10769680802716189</v>
      </c>
      <c r="Q31" s="26">
        <f t="shared" si="16"/>
        <v>8.6729963551002182E-2</v>
      </c>
      <c r="R31" s="26">
        <f t="shared" si="17"/>
        <v>7.7441506450879147E-2</v>
      </c>
      <c r="S31" s="26">
        <f t="shared" si="18"/>
        <v>9.29857920907739E-2</v>
      </c>
      <c r="T31" s="26">
        <f t="shared" si="19"/>
        <v>9.9627153188247553E-2</v>
      </c>
      <c r="U31" s="26">
        <f t="shared" si="20"/>
        <v>9.1777884835163082E-2</v>
      </c>
      <c r="V31" s="26">
        <f t="shared" si="21"/>
        <v>9.1545262488078621E-2</v>
      </c>
      <c r="W31" s="26">
        <f t="shared" si="22"/>
        <v>0.10495513170118052</v>
      </c>
      <c r="X31" s="26">
        <f t="shared" si="23"/>
        <v>9.6925460502636535E-2</v>
      </c>
      <c r="Y31" s="26">
        <f t="shared" si="24"/>
        <v>9.831169058775456E-2</v>
      </c>
      <c r="Z31" s="26">
        <f t="shared" si="25"/>
        <v>0.10034877394267355</v>
      </c>
      <c r="AA31" s="26">
        <f t="shared" si="26"/>
        <v>0.10279128040165662</v>
      </c>
      <c r="AB31" s="26">
        <f t="shared" si="27"/>
        <v>0.13292759282068242</v>
      </c>
      <c r="AD31" s="159"/>
      <c r="AE31" s="172" t="s">
        <v>366</v>
      </c>
      <c r="AF31" s="172"/>
      <c r="AG31" s="172"/>
      <c r="AH31" s="38">
        <v>401670000</v>
      </c>
      <c r="AI31" s="38">
        <v>384097000</v>
      </c>
      <c r="AJ31" s="38">
        <v>345222000</v>
      </c>
      <c r="AK31" s="38">
        <v>421482000</v>
      </c>
      <c r="AL31" s="38">
        <v>439674940</v>
      </c>
      <c r="AM31" s="38">
        <v>338868450</v>
      </c>
      <c r="AN31" s="38">
        <v>367052700</v>
      </c>
      <c r="AO31" s="38">
        <v>437908850</v>
      </c>
      <c r="AP31" s="38">
        <v>444638900</v>
      </c>
      <c r="AQ31" s="38">
        <v>443773050</v>
      </c>
      <c r="AR31" s="38">
        <v>471862930</v>
      </c>
      <c r="AS31" s="38">
        <v>542860240</v>
      </c>
      <c r="AT31" s="38">
        <v>844576970</v>
      </c>
    </row>
    <row r="32" spans="2:46" x14ac:dyDescent="0.25">
      <c r="L32" s="159"/>
      <c r="M32" s="172" t="s">
        <v>367</v>
      </c>
      <c r="N32" s="172"/>
      <c r="O32" s="172"/>
      <c r="P32" s="26">
        <f t="shared" si="15"/>
        <v>5.3622108532278077E-2</v>
      </c>
      <c r="Q32" s="26">
        <f t="shared" si="16"/>
        <v>7.2606936554537788E-2</v>
      </c>
      <c r="R32" s="26">
        <f t="shared" si="17"/>
        <v>0.10082748558607506</v>
      </c>
      <c r="S32" s="26">
        <f t="shared" si="18"/>
        <v>8.8454774875423497E-2</v>
      </c>
      <c r="T32" s="26">
        <f t="shared" si="19"/>
        <v>7.1102021982492186E-2</v>
      </c>
      <c r="U32" s="26">
        <f t="shared" si="20"/>
        <v>5.9166632193716741E-2</v>
      </c>
      <c r="V32" s="26">
        <f t="shared" si="21"/>
        <v>5.2283714890748359E-2</v>
      </c>
      <c r="W32" s="26">
        <f t="shared" si="22"/>
        <v>4.2431867047261422E-2</v>
      </c>
      <c r="X32" s="26">
        <f t="shared" si="23"/>
        <v>4.0255076163656804E-2</v>
      </c>
      <c r="Y32" s="26">
        <f t="shared" si="24"/>
        <v>3.551249643723093E-2</v>
      </c>
      <c r="Z32" s="26">
        <f t="shared" si="25"/>
        <v>3.5007313499385712E-2</v>
      </c>
      <c r="AA32" s="26">
        <f t="shared" si="26"/>
        <v>4.2502658951124685E-2</v>
      </c>
      <c r="AB32" s="26">
        <f t="shared" si="27"/>
        <v>6.1275809390301812E-2</v>
      </c>
      <c r="AD32" s="159"/>
      <c r="AE32" s="172" t="s">
        <v>367</v>
      </c>
      <c r="AF32" s="172"/>
      <c r="AG32" s="172"/>
      <c r="AH32" s="38">
        <v>199991000</v>
      </c>
      <c r="AI32" s="38">
        <v>321551000</v>
      </c>
      <c r="AJ32" s="38">
        <v>449473000</v>
      </c>
      <c r="AK32" s="38">
        <v>400944000</v>
      </c>
      <c r="AL32" s="38">
        <v>313787720</v>
      </c>
      <c r="AM32" s="38">
        <v>218459000</v>
      </c>
      <c r="AN32" s="38">
        <v>209632680</v>
      </c>
      <c r="AO32" s="38">
        <v>177040320</v>
      </c>
      <c r="AP32" s="38">
        <v>184667400</v>
      </c>
      <c r="AQ32" s="38">
        <v>160301270</v>
      </c>
      <c r="AR32" s="38">
        <v>164612410</v>
      </c>
      <c r="AS32" s="38">
        <v>224464600</v>
      </c>
      <c r="AT32" s="38">
        <v>389325770</v>
      </c>
    </row>
    <row r="33" spans="2:46" x14ac:dyDescent="0.25">
      <c r="L33" s="159"/>
      <c r="M33" s="172" t="s">
        <v>368</v>
      </c>
      <c r="N33" s="172"/>
      <c r="O33" s="172"/>
      <c r="P33" s="26">
        <f t="shared" si="15"/>
        <v>0.18865348021804804</v>
      </c>
      <c r="Q33" s="26">
        <f t="shared" si="16"/>
        <v>0.17136177267404498</v>
      </c>
      <c r="R33" s="26">
        <f t="shared" si="17"/>
        <v>0.15742617167678891</v>
      </c>
      <c r="S33" s="26">
        <f t="shared" si="18"/>
        <v>0.17112101972375754</v>
      </c>
      <c r="T33" s="26">
        <f t="shared" si="19"/>
        <v>0.18732632812938085</v>
      </c>
      <c r="U33" s="26">
        <f t="shared" si="20"/>
        <v>0.19621883839200424</v>
      </c>
      <c r="V33" s="26">
        <f t="shared" si="21"/>
        <v>0.19823567626094199</v>
      </c>
      <c r="W33" s="26">
        <f t="shared" si="22"/>
        <v>0.19340897058810877</v>
      </c>
      <c r="X33" s="26">
        <f t="shared" si="23"/>
        <v>0.1925307573918833</v>
      </c>
      <c r="Y33" s="26">
        <f t="shared" si="24"/>
        <v>0.20371125820316385</v>
      </c>
      <c r="Z33" s="26">
        <f t="shared" si="25"/>
        <v>0.20669052889521558</v>
      </c>
      <c r="AA33" s="26">
        <f t="shared" si="26"/>
        <v>0.19770939145549593</v>
      </c>
      <c r="AB33" s="26">
        <f t="shared" si="27"/>
        <v>0.16897913551366689</v>
      </c>
      <c r="AD33" s="159"/>
      <c r="AE33" s="172" t="s">
        <v>368</v>
      </c>
      <c r="AF33" s="172"/>
      <c r="AG33" s="172"/>
      <c r="AH33" s="38">
        <v>703609000</v>
      </c>
      <c r="AI33" s="38">
        <v>758902000</v>
      </c>
      <c r="AJ33" s="38">
        <v>701781000</v>
      </c>
      <c r="AK33" s="38">
        <v>775650000</v>
      </c>
      <c r="AL33" s="38">
        <v>826709280</v>
      </c>
      <c r="AM33" s="38">
        <v>724492330</v>
      </c>
      <c r="AN33" s="38">
        <v>794830210</v>
      </c>
      <c r="AO33" s="38">
        <v>806968640</v>
      </c>
      <c r="AP33" s="38">
        <v>883221640</v>
      </c>
      <c r="AQ33" s="38">
        <v>919540350</v>
      </c>
      <c r="AR33" s="38">
        <v>971906230</v>
      </c>
      <c r="AS33" s="38">
        <v>1044140780</v>
      </c>
      <c r="AT33" s="38">
        <v>1073636280</v>
      </c>
    </row>
    <row r="34" spans="2:46" x14ac:dyDescent="0.25">
      <c r="L34" s="159"/>
      <c r="M34" s="172" t="s">
        <v>369</v>
      </c>
      <c r="N34" s="172"/>
      <c r="O34" s="172"/>
      <c r="P34" s="26">
        <f t="shared" si="15"/>
        <v>0.15341680705119559</v>
      </c>
      <c r="Q34" s="26">
        <f t="shared" si="16"/>
        <v>0.15299072810835979</v>
      </c>
      <c r="R34" s="26">
        <f t="shared" si="17"/>
        <v>0.1472071015527244</v>
      </c>
      <c r="S34" s="26">
        <f t="shared" si="18"/>
        <v>0.15605888425079925</v>
      </c>
      <c r="T34" s="26">
        <f t="shared" si="19"/>
        <v>0.15418761900891917</v>
      </c>
      <c r="U34" s="26">
        <f t="shared" si="20"/>
        <v>0.15219615730167116</v>
      </c>
      <c r="V34" s="26">
        <f t="shared" si="21"/>
        <v>0.16416228138862815</v>
      </c>
      <c r="W34" s="26">
        <f t="shared" si="22"/>
        <v>0.1783699112071406</v>
      </c>
      <c r="X34" s="26">
        <f t="shared" si="23"/>
        <v>0.18172484319160576</v>
      </c>
      <c r="Y34" s="26">
        <f t="shared" si="24"/>
        <v>0.18821695974911071</v>
      </c>
      <c r="Z34" s="26">
        <f t="shared" si="25"/>
        <v>0.18498682693930388</v>
      </c>
      <c r="AA34" s="26">
        <f t="shared" si="26"/>
        <v>0.16498834687735572</v>
      </c>
      <c r="AB34" s="26">
        <f t="shared" si="27"/>
        <v>0.15741555183592626</v>
      </c>
      <c r="AD34" s="159"/>
      <c r="AE34" s="172" t="s">
        <v>369</v>
      </c>
      <c r="AF34" s="172"/>
      <c r="AG34" s="172"/>
      <c r="AH34" s="38">
        <v>572189000</v>
      </c>
      <c r="AI34" s="38">
        <v>677543000</v>
      </c>
      <c r="AJ34" s="38">
        <v>656226000</v>
      </c>
      <c r="AK34" s="38">
        <v>707377000</v>
      </c>
      <c r="AL34" s="38">
        <v>680461400</v>
      </c>
      <c r="AM34" s="38">
        <v>561948840</v>
      </c>
      <c r="AN34" s="38">
        <v>658212200</v>
      </c>
      <c r="AO34" s="38">
        <v>744220520</v>
      </c>
      <c r="AP34" s="38">
        <v>833650250</v>
      </c>
      <c r="AQ34" s="38">
        <v>849600020</v>
      </c>
      <c r="AR34" s="38">
        <v>869850450</v>
      </c>
      <c r="AS34" s="38">
        <v>871334740</v>
      </c>
      <c r="AT34" s="38">
        <v>1000165180</v>
      </c>
    </row>
    <row r="35" spans="2:46" x14ac:dyDescent="0.25">
      <c r="L35" s="159"/>
      <c r="M35" s="172" t="s">
        <v>370</v>
      </c>
      <c r="N35" s="172"/>
      <c r="O35" s="172"/>
      <c r="P35" s="26">
        <f t="shared" si="15"/>
        <v>0.207799847545485</v>
      </c>
      <c r="Q35" s="26">
        <f t="shared" si="16"/>
        <v>0.23570254077198174</v>
      </c>
      <c r="R35" s="26">
        <f t="shared" si="17"/>
        <v>0.25204123430126057</v>
      </c>
      <c r="S35" s="26">
        <f t="shared" si="18"/>
        <v>0.24422707857491588</v>
      </c>
      <c r="T35" s="26">
        <f t="shared" si="19"/>
        <v>0.24699140741489739</v>
      </c>
      <c r="U35" s="26">
        <f t="shared" si="20"/>
        <v>0.26358040624224205</v>
      </c>
      <c r="V35" s="26">
        <f t="shared" si="21"/>
        <v>0.26668407805428113</v>
      </c>
      <c r="W35" s="26">
        <f t="shared" si="22"/>
        <v>0.25080662883790111</v>
      </c>
      <c r="X35" s="26">
        <f t="shared" si="23"/>
        <v>0.24468392757804275</v>
      </c>
      <c r="Y35" s="26">
        <f t="shared" si="24"/>
        <v>0.23215064963084345</v>
      </c>
      <c r="Z35" s="26">
        <f t="shared" si="25"/>
        <v>0.2365968914977272</v>
      </c>
      <c r="AA35" s="26">
        <f t="shared" si="26"/>
        <v>0.25874441671009957</v>
      </c>
      <c r="AB35" s="26">
        <f t="shared" si="27"/>
        <v>0.2422690199810934</v>
      </c>
      <c r="AD35" s="159"/>
      <c r="AE35" s="172" t="s">
        <v>370</v>
      </c>
      <c r="AF35" s="172"/>
      <c r="AG35" s="172"/>
      <c r="AH35" s="38">
        <v>775018000</v>
      </c>
      <c r="AI35" s="38">
        <v>1043845000</v>
      </c>
      <c r="AJ35" s="38">
        <v>1123560000</v>
      </c>
      <c r="AK35" s="38">
        <v>1107022000</v>
      </c>
      <c r="AL35" s="38">
        <v>1090023440</v>
      </c>
      <c r="AM35" s="38">
        <v>973209220</v>
      </c>
      <c r="AN35" s="38">
        <v>1069275550</v>
      </c>
      <c r="AO35" s="38">
        <v>1046451380</v>
      </c>
      <c r="AP35" s="38">
        <v>1122470730</v>
      </c>
      <c r="AQ35" s="38">
        <v>1047914050</v>
      </c>
      <c r="AR35" s="38">
        <v>1112532800</v>
      </c>
      <c r="AS35" s="38">
        <v>1366478320</v>
      </c>
      <c r="AT35" s="38">
        <v>1539295420</v>
      </c>
    </row>
    <row r="36" spans="2:46" x14ac:dyDescent="0.25">
      <c r="L36" s="159"/>
      <c r="M36" s="172" t="s">
        <v>371</v>
      </c>
      <c r="N36" s="172"/>
      <c r="O36" s="172"/>
      <c r="P36" s="26">
        <f t="shared" si="15"/>
        <v>7.4747756953290626E-2</v>
      </c>
      <c r="Q36" s="26">
        <f t="shared" si="16"/>
        <v>6.7944120267693073E-2</v>
      </c>
      <c r="R36" s="26">
        <f t="shared" si="17"/>
        <v>8.1406653712715701E-2</v>
      </c>
      <c r="S36" s="26">
        <f t="shared" si="18"/>
        <v>5.6087498182673369E-2</v>
      </c>
      <c r="T36" s="26">
        <f t="shared" si="19"/>
        <v>3.860215033028986E-2</v>
      </c>
      <c r="U36" s="26">
        <f t="shared" si="20"/>
        <v>2.9048333108873219E-2</v>
      </c>
      <c r="V36" s="26">
        <f t="shared" si="21"/>
        <v>2.8110022464725416E-2</v>
      </c>
      <c r="W36" s="26">
        <f t="shared" si="22"/>
        <v>2.7778933603065686E-2</v>
      </c>
      <c r="X36" s="26">
        <f t="shared" si="23"/>
        <v>2.5552382157807051E-2</v>
      </c>
      <c r="Y36" s="26">
        <f t="shared" si="24"/>
        <v>2.4471764274338115E-2</v>
      </c>
      <c r="Z36" s="26">
        <f t="shared" si="25"/>
        <v>2.3689504795826464E-2</v>
      </c>
      <c r="AA36" s="26">
        <f t="shared" si="26"/>
        <v>2.4897000525974301E-2</v>
      </c>
      <c r="AB36" s="26">
        <f t="shared" si="27"/>
        <v>2.3316850098447403E-2</v>
      </c>
      <c r="AD36" s="159"/>
      <c r="AE36" s="172" t="s">
        <v>371</v>
      </c>
      <c r="AF36" s="172"/>
      <c r="AG36" s="172"/>
      <c r="AH36" s="38">
        <v>278782000</v>
      </c>
      <c r="AI36" s="38">
        <v>300901000</v>
      </c>
      <c r="AJ36" s="38">
        <v>362898000</v>
      </c>
      <c r="AK36" s="38">
        <v>254231000</v>
      </c>
      <c r="AL36" s="38">
        <v>170359160</v>
      </c>
      <c r="AM36" s="38">
        <v>107254200</v>
      </c>
      <c r="AN36" s="38">
        <v>112707740</v>
      </c>
      <c r="AO36" s="38">
        <v>115903250</v>
      </c>
      <c r="AP36" s="38">
        <v>117219800</v>
      </c>
      <c r="AQ36" s="38">
        <v>110464070</v>
      </c>
      <c r="AR36" s="38">
        <v>111393480</v>
      </c>
      <c r="AS36" s="38">
        <v>131485780</v>
      </c>
      <c r="AT36" s="38">
        <v>148147380</v>
      </c>
    </row>
    <row r="37" spans="2:46" x14ac:dyDescent="0.25">
      <c r="L37" s="159"/>
      <c r="M37" s="172" t="s">
        <v>431</v>
      </c>
      <c r="N37" s="172"/>
      <c r="O37" s="172"/>
      <c r="P37" s="27">
        <f t="shared" si="15"/>
        <v>1</v>
      </c>
      <c r="Q37" s="27">
        <f t="shared" si="16"/>
        <v>1</v>
      </c>
      <c r="R37" s="27">
        <f t="shared" si="17"/>
        <v>1</v>
      </c>
      <c r="S37" s="27">
        <f t="shared" si="18"/>
        <v>1</v>
      </c>
      <c r="T37" s="27">
        <f t="shared" si="19"/>
        <v>1</v>
      </c>
      <c r="U37" s="27">
        <f t="shared" si="20"/>
        <v>1</v>
      </c>
      <c r="V37" s="27">
        <f t="shared" si="21"/>
        <v>1</v>
      </c>
      <c r="W37" s="27">
        <f t="shared" si="22"/>
        <v>1</v>
      </c>
      <c r="X37" s="27">
        <f t="shared" si="23"/>
        <v>1</v>
      </c>
      <c r="Y37" s="27">
        <f t="shared" si="24"/>
        <v>1</v>
      </c>
      <c r="Z37" s="27">
        <f t="shared" si="25"/>
        <v>1</v>
      </c>
      <c r="AA37" s="27">
        <f t="shared" si="26"/>
        <v>1</v>
      </c>
      <c r="AB37" s="27">
        <f t="shared" si="27"/>
        <v>1</v>
      </c>
      <c r="AD37" s="159"/>
      <c r="AE37" s="172" t="s">
        <v>431</v>
      </c>
      <c r="AF37" s="172"/>
      <c r="AG37" s="172"/>
      <c r="AH37" s="38">
        <f t="shared" ref="AH37:AT37" si="28">SUM(AH29:AH36)</f>
        <v>3729637000</v>
      </c>
      <c r="AI37" s="38">
        <f t="shared" si="28"/>
        <v>4428654000</v>
      </c>
      <c r="AJ37" s="38">
        <f t="shared" si="28"/>
        <v>4457842000</v>
      </c>
      <c r="AK37" s="38">
        <f t="shared" si="28"/>
        <v>4532757000</v>
      </c>
      <c r="AL37" s="38">
        <f t="shared" si="28"/>
        <v>4413203890</v>
      </c>
      <c r="AM37" s="38">
        <f t="shared" si="28"/>
        <v>3692266940</v>
      </c>
      <c r="AN37" s="38">
        <f t="shared" si="28"/>
        <v>4009521520</v>
      </c>
      <c r="AO37" s="38">
        <f t="shared" si="28"/>
        <v>4172343390</v>
      </c>
      <c r="AP37" s="38">
        <f t="shared" si="28"/>
        <v>4587431390</v>
      </c>
      <c r="AQ37" s="38">
        <f t="shared" si="28"/>
        <v>4513939770</v>
      </c>
      <c r="AR37" s="38">
        <f t="shared" si="28"/>
        <v>4702229150</v>
      </c>
      <c r="AS37" s="38">
        <f t="shared" si="28"/>
        <v>5281189590</v>
      </c>
      <c r="AT37" s="38">
        <f t="shared" si="28"/>
        <v>6353661810</v>
      </c>
    </row>
    <row r="41" spans="2:46" x14ac:dyDescent="0.25">
      <c r="B41" s="163" t="s">
        <v>264</v>
      </c>
      <c r="C41" s="163"/>
      <c r="D41" s="163"/>
      <c r="E41" s="163"/>
      <c r="F41" s="163"/>
      <c r="G41" s="163"/>
      <c r="H41" s="163"/>
      <c r="I41" s="163"/>
      <c r="J41" s="163"/>
    </row>
  </sheetData>
  <mergeCells count="45">
    <mergeCell ref="C2:J3"/>
    <mergeCell ref="B2:B3"/>
    <mergeCell ref="B41:J41"/>
    <mergeCell ref="B5:J5"/>
    <mergeCell ref="B23:J23"/>
    <mergeCell ref="L10:L18"/>
    <mergeCell ref="M18:O18"/>
    <mergeCell ref="M17:O17"/>
    <mergeCell ref="M16:O16"/>
    <mergeCell ref="M15:O15"/>
    <mergeCell ref="M14:O14"/>
    <mergeCell ref="M13:O13"/>
    <mergeCell ref="M12:O12"/>
    <mergeCell ref="M11:O11"/>
    <mergeCell ref="M10:O10"/>
    <mergeCell ref="M34:O34"/>
    <mergeCell ref="M35:O35"/>
    <mergeCell ref="M36:O36"/>
    <mergeCell ref="L29:L37"/>
    <mergeCell ref="M37:O37"/>
    <mergeCell ref="M29:O29"/>
    <mergeCell ref="M30:O30"/>
    <mergeCell ref="M31:O31"/>
    <mergeCell ref="M32:O32"/>
    <mergeCell ref="M33:O33"/>
    <mergeCell ref="AD10:AD18"/>
    <mergeCell ref="AE10:AG10"/>
    <mergeCell ref="AE11:AG11"/>
    <mergeCell ref="AE12:AG12"/>
    <mergeCell ref="AE13:AG13"/>
    <mergeCell ref="AE14:AG14"/>
    <mergeCell ref="AE15:AG15"/>
    <mergeCell ref="AE16:AG16"/>
    <mergeCell ref="AE17:AG17"/>
    <mergeCell ref="AE18:AG18"/>
    <mergeCell ref="AD29:AD37"/>
    <mergeCell ref="AE29:AG29"/>
    <mergeCell ref="AE30:AG30"/>
    <mergeCell ref="AE31:AG31"/>
    <mergeCell ref="AE32:AG32"/>
    <mergeCell ref="AE33:AG33"/>
    <mergeCell ref="AE34:AG34"/>
    <mergeCell ref="AE35:AG35"/>
    <mergeCell ref="AE36:AG36"/>
    <mergeCell ref="AE37:AG37"/>
  </mergeCells>
  <hyperlinks>
    <hyperlink ref="A1" location="Obsah!A1" display="Obsah" xr:uid="{00000000-0004-0000-3300-000000000000}"/>
  </hyperlinks>
  <pageMargins left="0.7" right="0.7" top="0.75" bottom="0.75" header="0.3" footer="0.3"/>
  <ignoredErrors>
    <ignoredError sqref="AH37:AT37 AH18:AT18" formulaRange="1"/>
  </ignoredErrors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U49"/>
  <sheetViews>
    <sheetView zoomScale="70" zoomScaleNormal="70" workbookViewId="0">
      <selection activeCell="L7" sqref="L7"/>
    </sheetView>
  </sheetViews>
  <sheetFormatPr defaultRowHeight="13.5" x14ac:dyDescent="0.25"/>
  <cols>
    <col min="1" max="11" width="8.6640625" style="8"/>
    <col min="12" max="12" width="13.08203125" style="18" bestFit="1" customWidth="1"/>
    <col min="13" max="13" width="17" style="18" bestFit="1" customWidth="1"/>
    <col min="14" max="14" width="12.6640625" style="18" bestFit="1" customWidth="1"/>
    <col min="15" max="21" width="8.6640625" style="18"/>
    <col min="22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41</v>
      </c>
      <c r="C2" s="155" t="s">
        <v>33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  <c r="P2" s="20"/>
    </row>
    <row r="3" spans="1:16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16" x14ac:dyDescent="0.25">
      <c r="B5" s="200" t="s">
        <v>355</v>
      </c>
      <c r="C5" s="200"/>
      <c r="D5" s="200"/>
      <c r="E5" s="200"/>
      <c r="F5" s="200"/>
      <c r="G5" s="200"/>
      <c r="H5" s="200"/>
      <c r="I5" s="200"/>
      <c r="J5" s="200"/>
    </row>
    <row r="9" spans="1:16" x14ac:dyDescent="0.25">
      <c r="M9" s="160">
        <v>2022</v>
      </c>
      <c r="N9" s="160"/>
    </row>
    <row r="10" spans="1:16" x14ac:dyDescent="0.25">
      <c r="M10" s="21" t="s">
        <v>372</v>
      </c>
      <c r="N10" s="21" t="s">
        <v>357</v>
      </c>
    </row>
    <row r="11" spans="1:16" x14ac:dyDescent="0.25">
      <c r="L11" s="28" t="s">
        <v>284</v>
      </c>
      <c r="M11" s="35">
        <v>1052631229.2358803</v>
      </c>
      <c r="N11" s="26">
        <f t="shared" ref="N11:N22" si="0">M11/M$22</f>
        <v>0.21824634518302966</v>
      </c>
    </row>
    <row r="12" spans="1:16" x14ac:dyDescent="0.25">
      <c r="L12" s="28" t="s">
        <v>285</v>
      </c>
      <c r="M12" s="35">
        <v>979921214.9976269</v>
      </c>
      <c r="N12" s="26">
        <f t="shared" si="0"/>
        <v>0.20317108005221632</v>
      </c>
    </row>
    <row r="13" spans="1:16" x14ac:dyDescent="0.25">
      <c r="L13" s="28" t="s">
        <v>287</v>
      </c>
      <c r="M13" s="35">
        <v>564400569.53013754</v>
      </c>
      <c r="N13" s="26">
        <f t="shared" si="0"/>
        <v>0.11701948232011872</v>
      </c>
    </row>
    <row r="14" spans="1:16" x14ac:dyDescent="0.25">
      <c r="L14" s="28" t="s">
        <v>286</v>
      </c>
      <c r="M14" s="35">
        <v>517619364.0246796</v>
      </c>
      <c r="N14" s="26">
        <f t="shared" si="0"/>
        <v>0.10732014332916566</v>
      </c>
    </row>
    <row r="15" spans="1:16" x14ac:dyDescent="0.25">
      <c r="L15" s="28" t="s">
        <v>316</v>
      </c>
      <c r="M15" s="35">
        <v>465791172.2828666</v>
      </c>
      <c r="N15" s="26">
        <f t="shared" si="0"/>
        <v>9.6574392005307444E-2</v>
      </c>
    </row>
    <row r="16" spans="1:16" x14ac:dyDescent="0.25">
      <c r="L16" s="28" t="s">
        <v>307</v>
      </c>
      <c r="M16" s="35">
        <v>270074038.91789269</v>
      </c>
      <c r="N16" s="26">
        <f t="shared" si="0"/>
        <v>5.5995556929691992E-2</v>
      </c>
    </row>
    <row r="17" spans="2:14" x14ac:dyDescent="0.25">
      <c r="L17" s="28" t="s">
        <v>317</v>
      </c>
      <c r="M17" s="35">
        <v>138446131.94114855</v>
      </c>
      <c r="N17" s="26">
        <f t="shared" si="0"/>
        <v>2.8704603722252215E-2</v>
      </c>
    </row>
    <row r="18" spans="2:14" x14ac:dyDescent="0.25">
      <c r="L18" s="28" t="s">
        <v>309</v>
      </c>
      <c r="M18" s="35">
        <v>118368296.15567157</v>
      </c>
      <c r="N18" s="26">
        <f t="shared" si="0"/>
        <v>2.454178377385843E-2</v>
      </c>
    </row>
    <row r="19" spans="2:14" x14ac:dyDescent="0.25">
      <c r="L19" s="28" t="s">
        <v>298</v>
      </c>
      <c r="M19" s="35">
        <v>110511627.90697673</v>
      </c>
      <c r="N19" s="26">
        <f t="shared" si="0"/>
        <v>2.2912828558613752E-2</v>
      </c>
    </row>
    <row r="20" spans="2:14" x14ac:dyDescent="0.25">
      <c r="L20" s="28" t="s">
        <v>390</v>
      </c>
      <c r="M20" s="35">
        <v>73044138.58566682</v>
      </c>
      <c r="N20" s="26">
        <f t="shared" si="0"/>
        <v>1.5144540500605078E-2</v>
      </c>
    </row>
    <row r="21" spans="2:14" x14ac:dyDescent="0.25">
      <c r="L21" s="28" t="s">
        <v>391</v>
      </c>
      <c r="M21" s="35">
        <v>532325581.39534879</v>
      </c>
      <c r="N21" s="26">
        <f t="shared" si="0"/>
        <v>0.11036924362514074</v>
      </c>
    </row>
    <row r="22" spans="2:14" x14ac:dyDescent="0.25">
      <c r="L22" s="28" t="s">
        <v>431</v>
      </c>
      <c r="M22" s="35">
        <v>4823133364.973896</v>
      </c>
      <c r="N22" s="27">
        <f t="shared" si="0"/>
        <v>1</v>
      </c>
    </row>
    <row r="23" spans="2:14" x14ac:dyDescent="0.25">
      <c r="M23" s="24"/>
      <c r="N23" s="24"/>
    </row>
    <row r="24" spans="2:14" x14ac:dyDescent="0.25">
      <c r="M24" s="24"/>
      <c r="N24" s="24"/>
    </row>
    <row r="25" spans="2:14" x14ac:dyDescent="0.25">
      <c r="M25" s="24"/>
      <c r="N25" s="24"/>
    </row>
    <row r="26" spans="2:14" x14ac:dyDescent="0.25">
      <c r="M26" s="24"/>
      <c r="N26" s="24"/>
    </row>
    <row r="27" spans="2:14" x14ac:dyDescent="0.25">
      <c r="B27" s="200" t="s">
        <v>354</v>
      </c>
      <c r="C27" s="200"/>
      <c r="D27" s="200"/>
      <c r="E27" s="200"/>
      <c r="F27" s="200"/>
      <c r="G27" s="200"/>
      <c r="H27" s="200"/>
      <c r="I27" s="200"/>
      <c r="J27" s="200"/>
      <c r="M27" s="24"/>
      <c r="N27" s="24"/>
    </row>
    <row r="28" spans="2:14" x14ac:dyDescent="0.25">
      <c r="M28" s="24"/>
      <c r="N28" s="24"/>
    </row>
    <row r="29" spans="2:14" x14ac:dyDescent="0.25">
      <c r="M29" s="24"/>
      <c r="N29" s="24"/>
    </row>
    <row r="30" spans="2:14" x14ac:dyDescent="0.25">
      <c r="M30" s="24"/>
      <c r="N30" s="24"/>
    </row>
    <row r="31" spans="2:14" x14ac:dyDescent="0.25">
      <c r="M31" s="160">
        <v>2022</v>
      </c>
      <c r="N31" s="160"/>
    </row>
    <row r="32" spans="2:14" x14ac:dyDescent="0.25">
      <c r="M32" s="21" t="s">
        <v>363</v>
      </c>
      <c r="N32" s="21" t="s">
        <v>356</v>
      </c>
    </row>
    <row r="33" spans="12:14" x14ac:dyDescent="0.25">
      <c r="L33" s="29" t="s">
        <v>284</v>
      </c>
      <c r="M33" s="36">
        <v>2095787375.4152822</v>
      </c>
      <c r="N33" s="26">
        <f t="shared" ref="N33:N44" si="1">M33/M$44</f>
        <v>0.29759996549428097</v>
      </c>
    </row>
    <row r="34" spans="12:14" x14ac:dyDescent="0.25">
      <c r="L34" s="29" t="s">
        <v>285</v>
      </c>
      <c r="M34" s="36">
        <v>623044138.58566678</v>
      </c>
      <c r="N34" s="26">
        <f t="shared" si="1"/>
        <v>8.8471720137052415E-2</v>
      </c>
    </row>
    <row r="35" spans="12:14" x14ac:dyDescent="0.25">
      <c r="L35" s="29" t="s">
        <v>287</v>
      </c>
      <c r="M35" s="36">
        <v>1126056003.7968674</v>
      </c>
      <c r="N35" s="26">
        <f t="shared" si="1"/>
        <v>0.15989896294139688</v>
      </c>
    </row>
    <row r="36" spans="12:14" x14ac:dyDescent="0.25">
      <c r="L36" s="29" t="s">
        <v>286</v>
      </c>
      <c r="M36" s="36">
        <v>271077361.17702895</v>
      </c>
      <c r="N36" s="26">
        <f t="shared" si="1"/>
        <v>3.8492747059600547E-2</v>
      </c>
    </row>
    <row r="37" spans="12:14" x14ac:dyDescent="0.25">
      <c r="L37" s="29" t="s">
        <v>316</v>
      </c>
      <c r="M37" s="36">
        <v>886784053.15614605</v>
      </c>
      <c r="N37" s="26">
        <f t="shared" si="1"/>
        <v>0.12592255622679963</v>
      </c>
    </row>
    <row r="38" spans="12:14" x14ac:dyDescent="0.25">
      <c r="L38" s="29" t="s">
        <v>307</v>
      </c>
      <c r="M38" s="36">
        <v>193993355.48172757</v>
      </c>
      <c r="N38" s="26">
        <f t="shared" si="1"/>
        <v>2.7546885993643404E-2</v>
      </c>
    </row>
    <row r="39" spans="12:14" x14ac:dyDescent="0.25">
      <c r="L39" s="29" t="s">
        <v>317</v>
      </c>
      <c r="M39" s="36">
        <v>369329852.8713811</v>
      </c>
      <c r="N39" s="26">
        <f t="shared" si="1"/>
        <v>5.2444514534186276E-2</v>
      </c>
    </row>
    <row r="40" spans="12:14" x14ac:dyDescent="0.25">
      <c r="L40" s="29" t="s">
        <v>389</v>
      </c>
      <c r="M40" s="36">
        <v>252379686.75842428</v>
      </c>
      <c r="N40" s="26">
        <f t="shared" si="1"/>
        <v>3.5837693724002771E-2</v>
      </c>
    </row>
    <row r="41" spans="12:14" x14ac:dyDescent="0.25">
      <c r="L41" s="29" t="s">
        <v>313</v>
      </c>
      <c r="M41" s="36">
        <v>216725201.70859039</v>
      </c>
      <c r="N41" s="26">
        <f t="shared" si="1"/>
        <v>3.0774788180712921E-2</v>
      </c>
    </row>
    <row r="42" spans="12:14" x14ac:dyDescent="0.25">
      <c r="L42" s="29" t="s">
        <v>314</v>
      </c>
      <c r="M42" s="36">
        <v>138162316.08922637</v>
      </c>
      <c r="N42" s="26">
        <f t="shared" si="1"/>
        <v>1.9618927465204487E-2</v>
      </c>
    </row>
    <row r="43" spans="12:14" x14ac:dyDescent="0.25">
      <c r="L43" s="29" t="s">
        <v>391</v>
      </c>
      <c r="M43" s="36">
        <v>868957759.84812522</v>
      </c>
      <c r="N43" s="26">
        <f t="shared" si="1"/>
        <v>0.12339123824311976</v>
      </c>
    </row>
    <row r="44" spans="12:14" x14ac:dyDescent="0.25">
      <c r="L44" s="29" t="s">
        <v>431</v>
      </c>
      <c r="M44" s="36">
        <v>7042297104.8884659</v>
      </c>
      <c r="N44" s="27">
        <f t="shared" si="1"/>
        <v>1</v>
      </c>
    </row>
    <row r="49" spans="2:10" x14ac:dyDescent="0.25">
      <c r="B49" s="163" t="s">
        <v>264</v>
      </c>
      <c r="C49" s="163"/>
      <c r="D49" s="163"/>
      <c r="E49" s="163"/>
      <c r="F49" s="163"/>
      <c r="G49" s="163"/>
      <c r="H49" s="163"/>
      <c r="I49" s="163"/>
      <c r="J49" s="163"/>
    </row>
  </sheetData>
  <mergeCells count="7">
    <mergeCell ref="M9:N9"/>
    <mergeCell ref="M31:N31"/>
    <mergeCell ref="C2:J3"/>
    <mergeCell ref="B2:B3"/>
    <mergeCell ref="B49:J49"/>
    <mergeCell ref="B5:J5"/>
    <mergeCell ref="B27:J27"/>
  </mergeCells>
  <hyperlinks>
    <hyperlink ref="A1" location="Obsah!A1" display="Obsah" xr:uid="{00000000-0004-0000-3400-000000000000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76"/>
  <sheetViews>
    <sheetView zoomScale="70" zoomScaleNormal="70" workbookViewId="0">
      <selection activeCell="K3" sqref="K3"/>
    </sheetView>
  </sheetViews>
  <sheetFormatPr defaultRowHeight="13.5" x14ac:dyDescent="0.25"/>
  <cols>
    <col min="1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34</v>
      </c>
      <c r="C2" s="155" t="s">
        <v>35</v>
      </c>
      <c r="D2" s="155"/>
      <c r="E2" s="155"/>
      <c r="F2" s="155"/>
      <c r="G2" s="155"/>
      <c r="H2" s="155"/>
      <c r="I2" s="155"/>
      <c r="J2" s="155"/>
      <c r="K2" s="9"/>
      <c r="L2" s="9"/>
      <c r="M2" s="9"/>
      <c r="N2" s="9"/>
      <c r="O2" s="9"/>
      <c r="P2" s="9"/>
    </row>
    <row r="3" spans="1:16" ht="14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  <c r="K3" s="9"/>
      <c r="L3" s="9"/>
      <c r="M3" s="9"/>
      <c r="N3" s="9"/>
      <c r="O3" s="9"/>
      <c r="P3" s="9"/>
    </row>
    <row r="4" spans="1:16" ht="14" customHeight="1" x14ac:dyDescent="0.25">
      <c r="B4" s="12"/>
      <c r="C4" s="13"/>
      <c r="D4" s="13"/>
      <c r="E4" s="13"/>
      <c r="F4" s="13"/>
      <c r="G4" s="13"/>
      <c r="H4" s="13"/>
      <c r="I4" s="13"/>
      <c r="J4" s="13"/>
      <c r="K4" s="9"/>
      <c r="L4" s="9"/>
      <c r="M4" s="9"/>
      <c r="N4" s="9"/>
      <c r="O4" s="9"/>
      <c r="P4" s="9"/>
    </row>
    <row r="5" spans="1:16" x14ac:dyDescent="0.25">
      <c r="B5" s="93"/>
      <c r="C5" s="201" t="s">
        <v>432</v>
      </c>
      <c r="D5" s="202" t="s">
        <v>141</v>
      </c>
      <c r="E5" s="202"/>
      <c r="F5" s="202"/>
      <c r="G5" s="202"/>
      <c r="H5" s="202"/>
      <c r="I5" s="202"/>
      <c r="J5" s="202"/>
    </row>
    <row r="6" spans="1:16" x14ac:dyDescent="0.25">
      <c r="B6" s="94"/>
      <c r="C6" s="201"/>
      <c r="D6" s="202"/>
      <c r="E6" s="202"/>
      <c r="F6" s="202"/>
      <c r="G6" s="202"/>
      <c r="H6" s="202"/>
      <c r="I6" s="202"/>
      <c r="J6" s="202"/>
    </row>
    <row r="7" spans="1:16" x14ac:dyDescent="0.25">
      <c r="B7" s="204" t="s">
        <v>131</v>
      </c>
      <c r="C7" s="95" t="s">
        <v>210</v>
      </c>
      <c r="D7" s="203" t="s">
        <v>142</v>
      </c>
      <c r="E7" s="203"/>
      <c r="F7" s="203"/>
      <c r="G7" s="203"/>
      <c r="H7" s="203"/>
      <c r="I7" s="203"/>
      <c r="J7" s="203"/>
    </row>
    <row r="8" spans="1:16" x14ac:dyDescent="0.25">
      <c r="B8" s="204"/>
      <c r="C8" s="95" t="s">
        <v>211</v>
      </c>
      <c r="D8" s="203" t="s">
        <v>143</v>
      </c>
      <c r="E8" s="203"/>
      <c r="F8" s="203"/>
      <c r="G8" s="203"/>
      <c r="H8" s="203"/>
      <c r="I8" s="203"/>
      <c r="J8" s="203"/>
    </row>
    <row r="9" spans="1:16" x14ac:dyDescent="0.25">
      <c r="B9" s="204"/>
      <c r="C9" s="95" t="s">
        <v>212</v>
      </c>
      <c r="D9" s="203" t="s">
        <v>144</v>
      </c>
      <c r="E9" s="203"/>
      <c r="F9" s="203"/>
      <c r="G9" s="203"/>
      <c r="H9" s="203"/>
      <c r="I9" s="203"/>
      <c r="J9" s="203"/>
    </row>
    <row r="10" spans="1:16" x14ac:dyDescent="0.25">
      <c r="B10" s="204"/>
      <c r="C10" s="95" t="s">
        <v>213</v>
      </c>
      <c r="D10" s="203" t="s">
        <v>145</v>
      </c>
      <c r="E10" s="203"/>
      <c r="F10" s="203"/>
      <c r="G10" s="203"/>
      <c r="H10" s="203"/>
      <c r="I10" s="203"/>
      <c r="J10" s="203"/>
    </row>
    <row r="11" spans="1:16" x14ac:dyDescent="0.25">
      <c r="B11" s="204"/>
      <c r="C11" s="95" t="s">
        <v>214</v>
      </c>
      <c r="D11" s="203" t="s">
        <v>146</v>
      </c>
      <c r="E11" s="203"/>
      <c r="F11" s="203"/>
      <c r="G11" s="203"/>
      <c r="H11" s="203"/>
      <c r="I11" s="203"/>
      <c r="J11" s="203"/>
    </row>
    <row r="12" spans="1:16" x14ac:dyDescent="0.25">
      <c r="B12" s="204"/>
      <c r="C12" s="95" t="s">
        <v>215</v>
      </c>
      <c r="D12" s="203" t="s">
        <v>147</v>
      </c>
      <c r="E12" s="203"/>
      <c r="F12" s="203"/>
      <c r="G12" s="203"/>
      <c r="H12" s="203"/>
      <c r="I12" s="203"/>
      <c r="J12" s="203"/>
    </row>
    <row r="13" spans="1:16" x14ac:dyDescent="0.25">
      <c r="B13" s="204"/>
      <c r="C13" s="95" t="s">
        <v>216</v>
      </c>
      <c r="D13" s="203" t="s">
        <v>148</v>
      </c>
      <c r="E13" s="203"/>
      <c r="F13" s="203"/>
      <c r="G13" s="203"/>
      <c r="H13" s="203"/>
      <c r="I13" s="203"/>
      <c r="J13" s="203"/>
    </row>
    <row r="14" spans="1:16" x14ac:dyDescent="0.25">
      <c r="B14" s="204"/>
      <c r="C14" s="95" t="s">
        <v>217</v>
      </c>
      <c r="D14" s="203" t="s">
        <v>149</v>
      </c>
      <c r="E14" s="203"/>
      <c r="F14" s="203"/>
      <c r="G14" s="203"/>
      <c r="H14" s="203"/>
      <c r="I14" s="203"/>
      <c r="J14" s="203"/>
    </row>
    <row r="15" spans="1:16" x14ac:dyDescent="0.25">
      <c r="B15" s="204"/>
      <c r="C15" s="95" t="s">
        <v>218</v>
      </c>
      <c r="D15" s="203" t="s">
        <v>150</v>
      </c>
      <c r="E15" s="203"/>
      <c r="F15" s="203"/>
      <c r="G15" s="203"/>
      <c r="H15" s="203"/>
      <c r="I15" s="203"/>
      <c r="J15" s="203"/>
    </row>
    <row r="16" spans="1:16" x14ac:dyDescent="0.25">
      <c r="B16" s="204"/>
      <c r="C16" s="95" t="s">
        <v>219</v>
      </c>
      <c r="D16" s="203" t="s">
        <v>151</v>
      </c>
      <c r="E16" s="203"/>
      <c r="F16" s="203"/>
      <c r="G16" s="203"/>
      <c r="H16" s="203"/>
      <c r="I16" s="203"/>
      <c r="J16" s="203"/>
    </row>
    <row r="17" spans="2:10" x14ac:dyDescent="0.25">
      <c r="B17" s="204"/>
      <c r="C17" s="95" t="s">
        <v>220</v>
      </c>
      <c r="D17" s="203" t="s">
        <v>152</v>
      </c>
      <c r="E17" s="203"/>
      <c r="F17" s="203"/>
      <c r="G17" s="203"/>
      <c r="H17" s="203"/>
      <c r="I17" s="203"/>
      <c r="J17" s="203"/>
    </row>
    <row r="18" spans="2:10" x14ac:dyDescent="0.25">
      <c r="B18" s="204"/>
      <c r="C18" s="95" t="s">
        <v>221</v>
      </c>
      <c r="D18" s="203" t="s">
        <v>153</v>
      </c>
      <c r="E18" s="203"/>
      <c r="F18" s="203"/>
      <c r="G18" s="203"/>
      <c r="H18" s="203"/>
      <c r="I18" s="203"/>
      <c r="J18" s="203"/>
    </row>
    <row r="19" spans="2:10" x14ac:dyDescent="0.25">
      <c r="B19" s="204"/>
      <c r="C19" s="95" t="s">
        <v>222</v>
      </c>
      <c r="D19" s="203" t="s">
        <v>154</v>
      </c>
      <c r="E19" s="203"/>
      <c r="F19" s="203"/>
      <c r="G19" s="203"/>
      <c r="H19" s="203"/>
      <c r="I19" s="203"/>
      <c r="J19" s="203"/>
    </row>
    <row r="20" spans="2:10" x14ac:dyDescent="0.25">
      <c r="B20" s="204"/>
      <c r="C20" s="95" t="s">
        <v>223</v>
      </c>
      <c r="D20" s="203" t="s">
        <v>155</v>
      </c>
      <c r="E20" s="203"/>
      <c r="F20" s="203"/>
      <c r="G20" s="203"/>
      <c r="H20" s="203"/>
      <c r="I20" s="203"/>
      <c r="J20" s="203"/>
    </row>
    <row r="21" spans="2:10" x14ac:dyDescent="0.25">
      <c r="B21" s="204"/>
      <c r="C21" s="95" t="s">
        <v>224</v>
      </c>
      <c r="D21" s="203" t="s">
        <v>156</v>
      </c>
      <c r="E21" s="203"/>
      <c r="F21" s="203"/>
      <c r="G21" s="203"/>
      <c r="H21" s="203"/>
      <c r="I21" s="203"/>
      <c r="J21" s="203"/>
    </row>
    <row r="22" spans="2:10" x14ac:dyDescent="0.25">
      <c r="B22" s="204"/>
      <c r="C22" s="95" t="s">
        <v>225</v>
      </c>
      <c r="D22" s="203" t="s">
        <v>157</v>
      </c>
      <c r="E22" s="203"/>
      <c r="F22" s="203"/>
      <c r="G22" s="203"/>
      <c r="H22" s="203"/>
      <c r="I22" s="203"/>
      <c r="J22" s="203"/>
    </row>
    <row r="23" spans="2:10" x14ac:dyDescent="0.25">
      <c r="B23" s="204"/>
      <c r="C23" s="95" t="s">
        <v>226</v>
      </c>
      <c r="D23" s="203" t="s">
        <v>158</v>
      </c>
      <c r="E23" s="203"/>
      <c r="F23" s="203"/>
      <c r="G23" s="203"/>
      <c r="H23" s="203"/>
      <c r="I23" s="203"/>
      <c r="J23" s="203"/>
    </row>
    <row r="24" spans="2:10" x14ac:dyDescent="0.25">
      <c r="B24" s="204"/>
      <c r="C24" s="95" t="s">
        <v>227</v>
      </c>
      <c r="D24" s="203" t="s">
        <v>159</v>
      </c>
      <c r="E24" s="203"/>
      <c r="F24" s="203"/>
      <c r="G24" s="203"/>
      <c r="H24" s="203"/>
      <c r="I24" s="203"/>
      <c r="J24" s="203"/>
    </row>
    <row r="25" spans="2:10" x14ac:dyDescent="0.25">
      <c r="B25" s="204"/>
      <c r="C25" s="95" t="s">
        <v>228</v>
      </c>
      <c r="D25" s="203" t="s">
        <v>160</v>
      </c>
      <c r="E25" s="203"/>
      <c r="F25" s="203"/>
      <c r="G25" s="203"/>
      <c r="H25" s="203"/>
      <c r="I25" s="203"/>
      <c r="J25" s="203"/>
    </row>
    <row r="26" spans="2:10" x14ac:dyDescent="0.25">
      <c r="B26" s="204"/>
      <c r="C26" s="95" t="s">
        <v>229</v>
      </c>
      <c r="D26" s="203" t="s">
        <v>161</v>
      </c>
      <c r="E26" s="203"/>
      <c r="F26" s="203"/>
      <c r="G26" s="203"/>
      <c r="H26" s="203"/>
      <c r="I26" s="203"/>
      <c r="J26" s="203"/>
    </row>
    <row r="27" spans="2:10" x14ac:dyDescent="0.25">
      <c r="B27" s="204"/>
      <c r="C27" s="95" t="s">
        <v>230</v>
      </c>
      <c r="D27" s="203" t="s">
        <v>162</v>
      </c>
      <c r="E27" s="203"/>
      <c r="F27" s="203"/>
      <c r="G27" s="203"/>
      <c r="H27" s="203"/>
      <c r="I27" s="203"/>
      <c r="J27" s="203"/>
    </row>
    <row r="28" spans="2:10" x14ac:dyDescent="0.25">
      <c r="B28" s="204"/>
      <c r="C28" s="95" t="s">
        <v>231</v>
      </c>
      <c r="D28" s="203" t="s">
        <v>163</v>
      </c>
      <c r="E28" s="203"/>
      <c r="F28" s="203"/>
      <c r="G28" s="203"/>
      <c r="H28" s="203"/>
      <c r="I28" s="203"/>
      <c r="J28" s="203"/>
    </row>
    <row r="29" spans="2:10" x14ac:dyDescent="0.25">
      <c r="B29" s="204"/>
      <c r="C29" s="95" t="s">
        <v>232</v>
      </c>
      <c r="D29" s="203" t="s">
        <v>164</v>
      </c>
      <c r="E29" s="203"/>
      <c r="F29" s="203"/>
      <c r="G29" s="203"/>
      <c r="H29" s="203"/>
      <c r="I29" s="203"/>
      <c r="J29" s="203"/>
    </row>
    <row r="30" spans="2:10" x14ac:dyDescent="0.25">
      <c r="B30" s="204" t="s">
        <v>132</v>
      </c>
      <c r="C30" s="96">
        <v>10110</v>
      </c>
      <c r="D30" s="203" t="s">
        <v>165</v>
      </c>
      <c r="E30" s="203"/>
      <c r="F30" s="203"/>
      <c r="G30" s="203"/>
      <c r="H30" s="203"/>
      <c r="I30" s="203"/>
      <c r="J30" s="203"/>
    </row>
    <row r="31" spans="2:10" x14ac:dyDescent="0.25">
      <c r="B31" s="204"/>
      <c r="C31" s="96">
        <v>10120</v>
      </c>
      <c r="D31" s="203" t="s">
        <v>166</v>
      </c>
      <c r="E31" s="203"/>
      <c r="F31" s="203"/>
      <c r="G31" s="203"/>
      <c r="H31" s="203"/>
      <c r="I31" s="203"/>
      <c r="J31" s="203"/>
    </row>
    <row r="32" spans="2:10" x14ac:dyDescent="0.25">
      <c r="B32" s="204"/>
      <c r="C32" s="96">
        <v>10130</v>
      </c>
      <c r="D32" s="203" t="s">
        <v>167</v>
      </c>
      <c r="E32" s="203"/>
      <c r="F32" s="203"/>
      <c r="G32" s="203"/>
      <c r="H32" s="203"/>
      <c r="I32" s="203"/>
      <c r="J32" s="203"/>
    </row>
    <row r="33" spans="2:10" x14ac:dyDescent="0.25">
      <c r="B33" s="204"/>
      <c r="C33" s="96">
        <v>10200</v>
      </c>
      <c r="D33" s="203" t="s">
        <v>168</v>
      </c>
      <c r="E33" s="203"/>
      <c r="F33" s="203"/>
      <c r="G33" s="203"/>
      <c r="H33" s="203"/>
      <c r="I33" s="203"/>
      <c r="J33" s="203"/>
    </row>
    <row r="34" spans="2:10" x14ac:dyDescent="0.25">
      <c r="B34" s="204"/>
      <c r="C34" s="96">
        <v>10310</v>
      </c>
      <c r="D34" s="203" t="s">
        <v>169</v>
      </c>
      <c r="E34" s="203"/>
      <c r="F34" s="203"/>
      <c r="G34" s="203"/>
      <c r="H34" s="203"/>
      <c r="I34" s="203"/>
      <c r="J34" s="203"/>
    </row>
    <row r="35" spans="2:10" x14ac:dyDescent="0.25">
      <c r="B35" s="204"/>
      <c r="C35" s="96">
        <v>10320</v>
      </c>
      <c r="D35" s="203" t="s">
        <v>170</v>
      </c>
      <c r="E35" s="203"/>
      <c r="F35" s="203"/>
      <c r="G35" s="203"/>
      <c r="H35" s="203"/>
      <c r="I35" s="203"/>
      <c r="J35" s="203"/>
    </row>
    <row r="36" spans="2:10" x14ac:dyDescent="0.25">
      <c r="B36" s="204"/>
      <c r="C36" s="96">
        <v>10390</v>
      </c>
      <c r="D36" s="203" t="s">
        <v>171</v>
      </c>
      <c r="E36" s="203"/>
      <c r="F36" s="203"/>
      <c r="G36" s="203"/>
      <c r="H36" s="203"/>
      <c r="I36" s="203"/>
      <c r="J36" s="203"/>
    </row>
    <row r="37" spans="2:10" x14ac:dyDescent="0.25">
      <c r="B37" s="204"/>
      <c r="C37" s="96">
        <v>10410</v>
      </c>
      <c r="D37" s="203" t="s">
        <v>172</v>
      </c>
      <c r="E37" s="203"/>
      <c r="F37" s="203"/>
      <c r="G37" s="203"/>
      <c r="H37" s="203"/>
      <c r="I37" s="203"/>
      <c r="J37" s="203"/>
    </row>
    <row r="38" spans="2:10" x14ac:dyDescent="0.25">
      <c r="B38" s="204"/>
      <c r="C38" s="96">
        <v>10510</v>
      </c>
      <c r="D38" s="203" t="s">
        <v>173</v>
      </c>
      <c r="E38" s="203"/>
      <c r="F38" s="203"/>
      <c r="G38" s="203"/>
      <c r="H38" s="203"/>
      <c r="I38" s="203"/>
      <c r="J38" s="203"/>
    </row>
    <row r="39" spans="2:10" x14ac:dyDescent="0.25">
      <c r="B39" s="204"/>
      <c r="C39" s="96">
        <v>10520</v>
      </c>
      <c r="D39" s="203" t="s">
        <v>174</v>
      </c>
      <c r="E39" s="203"/>
      <c r="F39" s="203"/>
      <c r="G39" s="203"/>
      <c r="H39" s="203"/>
      <c r="I39" s="203"/>
      <c r="J39" s="203"/>
    </row>
    <row r="40" spans="2:10" x14ac:dyDescent="0.25">
      <c r="B40" s="204"/>
      <c r="C40" s="96">
        <v>10610</v>
      </c>
      <c r="D40" s="203" t="s">
        <v>175</v>
      </c>
      <c r="E40" s="203"/>
      <c r="F40" s="203"/>
      <c r="G40" s="203"/>
      <c r="H40" s="203"/>
      <c r="I40" s="203"/>
      <c r="J40" s="203"/>
    </row>
    <row r="41" spans="2:10" x14ac:dyDescent="0.25">
      <c r="B41" s="204"/>
      <c r="C41" s="96">
        <v>10620</v>
      </c>
      <c r="D41" s="203" t="s">
        <v>176</v>
      </c>
      <c r="E41" s="203"/>
      <c r="F41" s="203"/>
      <c r="G41" s="203"/>
      <c r="H41" s="203"/>
      <c r="I41" s="203"/>
      <c r="J41" s="203"/>
    </row>
    <row r="42" spans="2:10" x14ac:dyDescent="0.25">
      <c r="B42" s="204"/>
      <c r="C42" s="96">
        <v>10710</v>
      </c>
      <c r="D42" s="203" t="s">
        <v>177</v>
      </c>
      <c r="E42" s="203"/>
      <c r="F42" s="203"/>
      <c r="G42" s="203"/>
      <c r="H42" s="203"/>
      <c r="I42" s="203"/>
      <c r="J42" s="203"/>
    </row>
    <row r="43" spans="2:10" x14ac:dyDescent="0.25">
      <c r="B43" s="204"/>
      <c r="C43" s="96">
        <v>10720</v>
      </c>
      <c r="D43" s="203" t="s">
        <v>178</v>
      </c>
      <c r="E43" s="203"/>
      <c r="F43" s="203"/>
      <c r="G43" s="203"/>
      <c r="H43" s="203"/>
      <c r="I43" s="203"/>
      <c r="J43" s="203"/>
    </row>
    <row r="44" spans="2:10" x14ac:dyDescent="0.25">
      <c r="B44" s="204"/>
      <c r="C44" s="96">
        <v>10730</v>
      </c>
      <c r="D44" s="203" t="s">
        <v>179</v>
      </c>
      <c r="E44" s="203"/>
      <c r="F44" s="203"/>
      <c r="G44" s="203"/>
      <c r="H44" s="203"/>
      <c r="I44" s="203"/>
      <c r="J44" s="203"/>
    </row>
    <row r="45" spans="2:10" x14ac:dyDescent="0.25">
      <c r="B45" s="204"/>
      <c r="C45" s="96">
        <v>10810</v>
      </c>
      <c r="D45" s="203" t="s">
        <v>180</v>
      </c>
      <c r="E45" s="203"/>
      <c r="F45" s="203"/>
      <c r="G45" s="203"/>
      <c r="H45" s="203"/>
      <c r="I45" s="203"/>
      <c r="J45" s="203"/>
    </row>
    <row r="46" spans="2:10" x14ac:dyDescent="0.25">
      <c r="B46" s="204"/>
      <c r="C46" s="96">
        <v>10820</v>
      </c>
      <c r="D46" s="203" t="s">
        <v>181</v>
      </c>
      <c r="E46" s="203"/>
      <c r="F46" s="203"/>
      <c r="G46" s="203"/>
      <c r="H46" s="203"/>
      <c r="I46" s="203"/>
      <c r="J46" s="203"/>
    </row>
    <row r="47" spans="2:10" x14ac:dyDescent="0.25">
      <c r="B47" s="204"/>
      <c r="C47" s="96">
        <v>10830</v>
      </c>
      <c r="D47" s="203" t="s">
        <v>182</v>
      </c>
      <c r="E47" s="203"/>
      <c r="F47" s="203"/>
      <c r="G47" s="203"/>
      <c r="H47" s="203"/>
      <c r="I47" s="203"/>
      <c r="J47" s="203"/>
    </row>
    <row r="48" spans="2:10" x14ac:dyDescent="0.25">
      <c r="B48" s="204"/>
      <c r="C48" s="96">
        <v>10840</v>
      </c>
      <c r="D48" s="203" t="s">
        <v>183</v>
      </c>
      <c r="E48" s="203"/>
      <c r="F48" s="203"/>
      <c r="G48" s="203"/>
      <c r="H48" s="203"/>
      <c r="I48" s="203"/>
      <c r="J48" s="203"/>
    </row>
    <row r="49" spans="2:10" x14ac:dyDescent="0.25">
      <c r="B49" s="204"/>
      <c r="C49" s="96">
        <v>10850</v>
      </c>
      <c r="D49" s="203" t="s">
        <v>184</v>
      </c>
      <c r="E49" s="203"/>
      <c r="F49" s="203"/>
      <c r="G49" s="203"/>
      <c r="H49" s="203"/>
      <c r="I49" s="203"/>
      <c r="J49" s="203"/>
    </row>
    <row r="50" spans="2:10" x14ac:dyDescent="0.25">
      <c r="B50" s="204"/>
      <c r="C50" s="96">
        <v>10860</v>
      </c>
      <c r="D50" s="203" t="s">
        <v>185</v>
      </c>
      <c r="E50" s="203"/>
      <c r="F50" s="203"/>
      <c r="G50" s="203"/>
      <c r="H50" s="203"/>
      <c r="I50" s="203"/>
      <c r="J50" s="203"/>
    </row>
    <row r="51" spans="2:10" x14ac:dyDescent="0.25">
      <c r="B51" s="204"/>
      <c r="C51" s="96">
        <v>10890</v>
      </c>
      <c r="D51" s="203" t="s">
        <v>186</v>
      </c>
      <c r="E51" s="203"/>
      <c r="F51" s="203"/>
      <c r="G51" s="203"/>
      <c r="H51" s="203"/>
      <c r="I51" s="203"/>
      <c r="J51" s="203"/>
    </row>
    <row r="52" spans="2:10" x14ac:dyDescent="0.25">
      <c r="B52" s="204" t="s">
        <v>134</v>
      </c>
      <c r="C52" s="96">
        <v>11010</v>
      </c>
      <c r="D52" s="203" t="s">
        <v>187</v>
      </c>
      <c r="E52" s="203"/>
      <c r="F52" s="203"/>
      <c r="G52" s="203"/>
      <c r="H52" s="203"/>
      <c r="I52" s="203"/>
      <c r="J52" s="203"/>
    </row>
    <row r="53" spans="2:10" x14ac:dyDescent="0.25">
      <c r="B53" s="204"/>
      <c r="C53" s="96">
        <v>11020</v>
      </c>
      <c r="D53" s="203" t="s">
        <v>188</v>
      </c>
      <c r="E53" s="203"/>
      <c r="F53" s="203"/>
      <c r="G53" s="203"/>
      <c r="H53" s="203"/>
      <c r="I53" s="203"/>
      <c r="J53" s="203"/>
    </row>
    <row r="54" spans="2:10" x14ac:dyDescent="0.25">
      <c r="B54" s="204"/>
      <c r="C54" s="96">
        <v>11030</v>
      </c>
      <c r="D54" s="203" t="s">
        <v>189</v>
      </c>
      <c r="E54" s="203"/>
      <c r="F54" s="203"/>
      <c r="G54" s="203"/>
      <c r="H54" s="203"/>
      <c r="I54" s="203"/>
      <c r="J54" s="203"/>
    </row>
    <row r="55" spans="2:10" x14ac:dyDescent="0.25">
      <c r="B55" s="204"/>
      <c r="C55" s="96">
        <v>11040</v>
      </c>
      <c r="D55" s="203" t="s">
        <v>190</v>
      </c>
      <c r="E55" s="203"/>
      <c r="F55" s="203"/>
      <c r="G55" s="203"/>
      <c r="H55" s="203"/>
      <c r="I55" s="203"/>
      <c r="J55" s="203"/>
    </row>
    <row r="56" spans="2:10" x14ac:dyDescent="0.25">
      <c r="B56" s="204"/>
      <c r="C56" s="96">
        <v>11050</v>
      </c>
      <c r="D56" s="203" t="s">
        <v>191</v>
      </c>
      <c r="E56" s="203"/>
      <c r="F56" s="203"/>
      <c r="G56" s="203"/>
      <c r="H56" s="203"/>
      <c r="I56" s="203"/>
      <c r="J56" s="203"/>
    </row>
    <row r="57" spans="2:10" x14ac:dyDescent="0.25">
      <c r="B57" s="204"/>
      <c r="C57" s="96">
        <v>11060</v>
      </c>
      <c r="D57" s="203" t="s">
        <v>192</v>
      </c>
      <c r="E57" s="203"/>
      <c r="F57" s="203"/>
      <c r="G57" s="203"/>
      <c r="H57" s="203"/>
      <c r="I57" s="203"/>
      <c r="J57" s="203"/>
    </row>
    <row r="58" spans="2:10" x14ac:dyDescent="0.25">
      <c r="B58" s="204"/>
      <c r="C58" s="96">
        <v>11070</v>
      </c>
      <c r="D58" s="203" t="s">
        <v>193</v>
      </c>
      <c r="E58" s="203"/>
      <c r="F58" s="203"/>
      <c r="G58" s="203"/>
      <c r="H58" s="203"/>
      <c r="I58" s="203"/>
      <c r="J58" s="203"/>
    </row>
    <row r="59" spans="2:10" x14ac:dyDescent="0.25">
      <c r="B59" s="204" t="s">
        <v>135</v>
      </c>
      <c r="C59" s="96">
        <v>46210</v>
      </c>
      <c r="D59" s="203" t="s">
        <v>194</v>
      </c>
      <c r="E59" s="203"/>
      <c r="F59" s="203"/>
      <c r="G59" s="203"/>
      <c r="H59" s="203"/>
      <c r="I59" s="203"/>
      <c r="J59" s="203"/>
    </row>
    <row r="60" spans="2:10" x14ac:dyDescent="0.25">
      <c r="B60" s="204"/>
      <c r="C60" s="96">
        <v>46310</v>
      </c>
      <c r="D60" s="203" t="s">
        <v>195</v>
      </c>
      <c r="E60" s="203"/>
      <c r="F60" s="203"/>
      <c r="G60" s="203"/>
      <c r="H60" s="203"/>
      <c r="I60" s="203"/>
      <c r="J60" s="203"/>
    </row>
    <row r="61" spans="2:10" x14ac:dyDescent="0.25">
      <c r="B61" s="204"/>
      <c r="C61" s="96">
        <v>46320</v>
      </c>
      <c r="D61" s="203" t="s">
        <v>196</v>
      </c>
      <c r="E61" s="203"/>
      <c r="F61" s="203"/>
      <c r="G61" s="203"/>
      <c r="H61" s="203"/>
      <c r="I61" s="203"/>
      <c r="J61" s="203"/>
    </row>
    <row r="62" spans="2:10" x14ac:dyDescent="0.25">
      <c r="B62" s="204"/>
      <c r="C62" s="96">
        <v>46330</v>
      </c>
      <c r="D62" s="203" t="s">
        <v>197</v>
      </c>
      <c r="E62" s="203"/>
      <c r="F62" s="203"/>
      <c r="G62" s="203"/>
      <c r="H62" s="203"/>
      <c r="I62" s="203"/>
      <c r="J62" s="203"/>
    </row>
    <row r="63" spans="2:10" x14ac:dyDescent="0.25">
      <c r="B63" s="204"/>
      <c r="C63" s="96">
        <v>46340</v>
      </c>
      <c r="D63" s="203" t="s">
        <v>198</v>
      </c>
      <c r="E63" s="203"/>
      <c r="F63" s="203"/>
      <c r="G63" s="203"/>
      <c r="H63" s="203"/>
      <c r="I63" s="203"/>
      <c r="J63" s="203"/>
    </row>
    <row r="64" spans="2:10" x14ac:dyDescent="0.25">
      <c r="B64" s="204"/>
      <c r="C64" s="96">
        <v>46360</v>
      </c>
      <c r="D64" s="203" t="s">
        <v>199</v>
      </c>
      <c r="E64" s="203"/>
      <c r="F64" s="203"/>
      <c r="G64" s="203"/>
      <c r="H64" s="203"/>
      <c r="I64" s="203"/>
      <c r="J64" s="203"/>
    </row>
    <row r="65" spans="2:16" x14ac:dyDescent="0.25">
      <c r="B65" s="204"/>
      <c r="C65" s="96">
        <v>46370</v>
      </c>
      <c r="D65" s="203" t="s">
        <v>200</v>
      </c>
      <c r="E65" s="203"/>
      <c r="F65" s="203"/>
      <c r="G65" s="203"/>
      <c r="H65" s="203"/>
      <c r="I65" s="203"/>
      <c r="J65" s="203"/>
    </row>
    <row r="66" spans="2:16" x14ac:dyDescent="0.25">
      <c r="B66" s="204"/>
      <c r="C66" s="96">
        <v>46380</v>
      </c>
      <c r="D66" s="203" t="s">
        <v>201</v>
      </c>
      <c r="E66" s="203"/>
      <c r="F66" s="203"/>
      <c r="G66" s="203"/>
      <c r="H66" s="203"/>
      <c r="I66" s="203"/>
      <c r="J66" s="203"/>
    </row>
    <row r="67" spans="2:16" x14ac:dyDescent="0.25">
      <c r="B67" s="204"/>
      <c r="C67" s="96">
        <v>46390</v>
      </c>
      <c r="D67" s="203" t="s">
        <v>202</v>
      </c>
      <c r="E67" s="203"/>
      <c r="F67" s="203"/>
      <c r="G67" s="203"/>
      <c r="H67" s="203"/>
      <c r="I67" s="203"/>
      <c r="J67" s="203"/>
    </row>
    <row r="68" spans="2:16" x14ac:dyDescent="0.25">
      <c r="B68" s="204" t="s">
        <v>133</v>
      </c>
      <c r="C68" s="96">
        <v>47110</v>
      </c>
      <c r="D68" s="203" t="s">
        <v>203</v>
      </c>
      <c r="E68" s="203"/>
      <c r="F68" s="203"/>
      <c r="G68" s="203"/>
      <c r="H68" s="203"/>
      <c r="I68" s="203"/>
      <c r="J68" s="203"/>
    </row>
    <row r="69" spans="2:16" x14ac:dyDescent="0.25">
      <c r="B69" s="204"/>
      <c r="C69" s="96">
        <v>47210</v>
      </c>
      <c r="D69" s="203" t="s">
        <v>204</v>
      </c>
      <c r="E69" s="203"/>
      <c r="F69" s="203"/>
      <c r="G69" s="203"/>
      <c r="H69" s="203"/>
      <c r="I69" s="203"/>
      <c r="J69" s="203"/>
    </row>
    <row r="70" spans="2:16" x14ac:dyDescent="0.25">
      <c r="B70" s="204"/>
      <c r="C70" s="96">
        <v>47220</v>
      </c>
      <c r="D70" s="203" t="s">
        <v>205</v>
      </c>
      <c r="E70" s="203"/>
      <c r="F70" s="203"/>
      <c r="G70" s="203"/>
      <c r="H70" s="203"/>
      <c r="I70" s="203"/>
      <c r="J70" s="203"/>
    </row>
    <row r="71" spans="2:16" x14ac:dyDescent="0.25">
      <c r="B71" s="204"/>
      <c r="C71" s="96">
        <v>47230</v>
      </c>
      <c r="D71" s="203" t="s">
        <v>206</v>
      </c>
      <c r="E71" s="203"/>
      <c r="F71" s="203"/>
      <c r="G71" s="203"/>
      <c r="H71" s="203"/>
      <c r="I71" s="203"/>
      <c r="J71" s="203"/>
    </row>
    <row r="72" spans="2:16" x14ac:dyDescent="0.25">
      <c r="B72" s="204"/>
      <c r="C72" s="96">
        <v>47240</v>
      </c>
      <c r="D72" s="203" t="s">
        <v>207</v>
      </c>
      <c r="E72" s="203"/>
      <c r="F72" s="203"/>
      <c r="G72" s="203"/>
      <c r="H72" s="203"/>
      <c r="I72" s="203"/>
      <c r="J72" s="203"/>
    </row>
    <row r="73" spans="2:16" x14ac:dyDescent="0.25">
      <c r="B73" s="204"/>
      <c r="C73" s="96">
        <v>47250</v>
      </c>
      <c r="D73" s="203" t="s">
        <v>208</v>
      </c>
      <c r="E73" s="203"/>
      <c r="F73" s="203"/>
      <c r="G73" s="203"/>
      <c r="H73" s="203"/>
      <c r="I73" s="203"/>
      <c r="J73" s="203"/>
    </row>
    <row r="74" spans="2:16" x14ac:dyDescent="0.25">
      <c r="B74" s="204"/>
      <c r="C74" s="96">
        <v>47290</v>
      </c>
      <c r="D74" s="203" t="s">
        <v>209</v>
      </c>
      <c r="E74" s="203"/>
      <c r="F74" s="203"/>
      <c r="G74" s="203"/>
      <c r="H74" s="203"/>
      <c r="I74" s="203"/>
      <c r="J74" s="203"/>
    </row>
    <row r="76" spans="2:16" ht="13.5" customHeight="1" x14ac:dyDescent="0.25">
      <c r="B76" s="157" t="s">
        <v>237</v>
      </c>
      <c r="C76" s="157"/>
      <c r="D76" s="157"/>
      <c r="E76" s="157"/>
      <c r="F76" s="157"/>
      <c r="G76" s="157"/>
      <c r="H76" s="157"/>
      <c r="I76" s="157"/>
      <c r="J76" s="157"/>
      <c r="K76" s="15"/>
      <c r="L76" s="15"/>
      <c r="M76" s="15"/>
      <c r="N76" s="15"/>
      <c r="O76" s="15"/>
      <c r="P76" s="15"/>
    </row>
  </sheetData>
  <mergeCells count="78">
    <mergeCell ref="B7:B29"/>
    <mergeCell ref="B30:B51"/>
    <mergeCell ref="B52:B58"/>
    <mergeCell ref="B59:B67"/>
    <mergeCell ref="D47:J47"/>
    <mergeCell ref="D46:J46"/>
    <mergeCell ref="D45:J45"/>
    <mergeCell ref="D44:J44"/>
    <mergeCell ref="D42:J42"/>
    <mergeCell ref="D41:J41"/>
    <mergeCell ref="D40:J40"/>
    <mergeCell ref="D39:J39"/>
    <mergeCell ref="D38:J38"/>
    <mergeCell ref="D37:J37"/>
    <mergeCell ref="D36:J36"/>
    <mergeCell ref="D35:J35"/>
    <mergeCell ref="B68:B74"/>
    <mergeCell ref="D51:J51"/>
    <mergeCell ref="D50:J50"/>
    <mergeCell ref="D49:J49"/>
    <mergeCell ref="D48:J48"/>
    <mergeCell ref="D59:J59"/>
    <mergeCell ref="D58:J58"/>
    <mergeCell ref="D57:J57"/>
    <mergeCell ref="D56:J56"/>
    <mergeCell ref="D55:J55"/>
    <mergeCell ref="D54:J54"/>
    <mergeCell ref="D53:J53"/>
    <mergeCell ref="D52:J52"/>
    <mergeCell ref="D34:J34"/>
    <mergeCell ref="D33:J33"/>
    <mergeCell ref="D32:J32"/>
    <mergeCell ref="D31:J31"/>
    <mergeCell ref="D30:J30"/>
    <mergeCell ref="D29:J29"/>
    <mergeCell ref="D28:J28"/>
    <mergeCell ref="D27:J27"/>
    <mergeCell ref="D26:J26"/>
    <mergeCell ref="D25:J25"/>
    <mergeCell ref="D16:J16"/>
    <mergeCell ref="D15:J15"/>
    <mergeCell ref="D24:J24"/>
    <mergeCell ref="D23:J23"/>
    <mergeCell ref="D22:J22"/>
    <mergeCell ref="D21:J21"/>
    <mergeCell ref="D20:J20"/>
    <mergeCell ref="D9:J9"/>
    <mergeCell ref="D8:J8"/>
    <mergeCell ref="D7:J7"/>
    <mergeCell ref="D64:J64"/>
    <mergeCell ref="D63:J63"/>
    <mergeCell ref="D62:J62"/>
    <mergeCell ref="D61:J61"/>
    <mergeCell ref="D60:J60"/>
    <mergeCell ref="D14:J14"/>
    <mergeCell ref="D13:J13"/>
    <mergeCell ref="D12:J12"/>
    <mergeCell ref="D11:J11"/>
    <mergeCell ref="D10:J10"/>
    <mergeCell ref="D19:J19"/>
    <mergeCell ref="D18:J18"/>
    <mergeCell ref="D17:J17"/>
    <mergeCell ref="B76:J76"/>
    <mergeCell ref="C2:J3"/>
    <mergeCell ref="B2:B3"/>
    <mergeCell ref="C5:C6"/>
    <mergeCell ref="D5:J6"/>
    <mergeCell ref="D43:J43"/>
    <mergeCell ref="D74:J74"/>
    <mergeCell ref="D73:J73"/>
    <mergeCell ref="D72:J72"/>
    <mergeCell ref="D71:J71"/>
    <mergeCell ref="D70:J70"/>
    <mergeCell ref="D69:J69"/>
    <mergeCell ref="D68:J68"/>
    <mergeCell ref="D67:J67"/>
    <mergeCell ref="D66:J66"/>
    <mergeCell ref="D65:J65"/>
  </mergeCells>
  <hyperlinks>
    <hyperlink ref="A1" location="Obsah!A1" display="Obsah" xr:uid="{00000000-0004-0000-3500-000000000000}"/>
  </hyperlinks>
  <pageMargins left="0.7" right="0.7" top="0.75" bottom="0.75" header="0.3" footer="0.3"/>
  <ignoredErrors>
    <ignoredError sqref="C7 C8:C29" numberStoredAsText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U95"/>
  <sheetViews>
    <sheetView zoomScale="70" zoomScaleNormal="70" workbookViewId="0">
      <selection activeCell="B2" sqref="B2:J3"/>
    </sheetView>
  </sheetViews>
  <sheetFormatPr defaultRowHeight="13.5" x14ac:dyDescent="0.25"/>
  <cols>
    <col min="1" max="1" width="8.6640625" style="8"/>
    <col min="2" max="11" width="8.83203125" style="8" customWidth="1"/>
    <col min="12" max="12" width="8.83203125" style="30" customWidth="1"/>
    <col min="13" max="13" width="9.6640625" style="30" customWidth="1"/>
    <col min="14" max="14" width="8.83203125" style="30" customWidth="1"/>
    <col min="15" max="15" width="10.4140625" style="30" customWidth="1"/>
    <col min="16" max="16" width="9.4140625" style="30" customWidth="1"/>
    <col min="17" max="17" width="10.5" style="30" customWidth="1"/>
    <col min="18" max="18" width="8.83203125" style="30" customWidth="1"/>
    <col min="19" max="19" width="15.25" style="30" customWidth="1"/>
    <col min="20" max="20" width="10.75" style="18" bestFit="1" customWidth="1"/>
    <col min="21" max="21" width="8.83203125" style="8" customWidth="1"/>
    <col min="22" max="16384" width="8.6640625" style="8"/>
  </cols>
  <sheetData>
    <row r="1" spans="1:21" x14ac:dyDescent="0.25">
      <c r="A1" s="10" t="s">
        <v>86</v>
      </c>
    </row>
    <row r="2" spans="1:21" ht="14" customHeight="1" x14ac:dyDescent="0.25">
      <c r="B2" s="156" t="s">
        <v>42</v>
      </c>
      <c r="C2" s="155" t="s">
        <v>84</v>
      </c>
      <c r="D2" s="155"/>
      <c r="E2" s="155"/>
      <c r="F2" s="155"/>
      <c r="G2" s="155"/>
      <c r="H2" s="155"/>
      <c r="I2" s="155"/>
      <c r="J2" s="155"/>
      <c r="K2" s="9"/>
      <c r="L2" s="31"/>
      <c r="M2" s="31"/>
      <c r="N2" s="31"/>
      <c r="O2" s="31"/>
      <c r="P2" s="31"/>
      <c r="Q2" s="31"/>
      <c r="R2" s="31"/>
      <c r="S2" s="31"/>
      <c r="T2" s="20"/>
      <c r="U2" s="9"/>
    </row>
    <row r="3" spans="1:2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1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8" spans="1:21" x14ac:dyDescent="0.25">
      <c r="R8" s="161">
        <v>2023</v>
      </c>
      <c r="S8" s="161"/>
    </row>
    <row r="9" spans="1:21" x14ac:dyDescent="0.25">
      <c r="R9" s="154" t="s">
        <v>439</v>
      </c>
      <c r="S9" s="154" t="s">
        <v>438</v>
      </c>
    </row>
    <row r="10" spans="1:21" x14ac:dyDescent="0.25">
      <c r="R10" s="154"/>
      <c r="S10" s="154"/>
    </row>
    <row r="11" spans="1:21" x14ac:dyDescent="0.25">
      <c r="L11" s="207" t="s">
        <v>131</v>
      </c>
      <c r="M11" s="76" t="s">
        <v>210</v>
      </c>
      <c r="N11" s="205" t="s">
        <v>515</v>
      </c>
      <c r="O11" s="205"/>
      <c r="P11" s="205"/>
      <c r="Q11" s="205"/>
      <c r="R11" s="32">
        <f>S11/S$19</f>
        <v>0.30759217220599733</v>
      </c>
      <c r="S11" s="39">
        <v>962892055</v>
      </c>
    </row>
    <row r="12" spans="1:21" x14ac:dyDescent="0.25">
      <c r="L12" s="207"/>
      <c r="M12" s="76" t="s">
        <v>228</v>
      </c>
      <c r="N12" s="205" t="s">
        <v>160</v>
      </c>
      <c r="O12" s="205"/>
      <c r="P12" s="205"/>
      <c r="Q12" s="205"/>
      <c r="R12" s="32">
        <f t="shared" ref="R12:R19" si="0">S12/S$19</f>
        <v>0.23091393071535304</v>
      </c>
      <c r="S12" s="39">
        <v>722857112</v>
      </c>
    </row>
    <row r="13" spans="1:21" x14ac:dyDescent="0.25">
      <c r="L13" s="207"/>
      <c r="M13" s="76" t="s">
        <v>221</v>
      </c>
      <c r="N13" s="205" t="s">
        <v>153</v>
      </c>
      <c r="O13" s="205"/>
      <c r="P13" s="205"/>
      <c r="Q13" s="205"/>
      <c r="R13" s="32">
        <f t="shared" si="0"/>
        <v>0.11536319640881895</v>
      </c>
      <c r="S13" s="39">
        <v>361135020</v>
      </c>
    </row>
    <row r="14" spans="1:21" x14ac:dyDescent="0.25">
      <c r="L14" s="207"/>
      <c r="M14" s="76" t="s">
        <v>226</v>
      </c>
      <c r="N14" s="205" t="s">
        <v>158</v>
      </c>
      <c r="O14" s="205"/>
      <c r="P14" s="205"/>
      <c r="Q14" s="205"/>
      <c r="R14" s="32">
        <f t="shared" si="0"/>
        <v>8.127154317170357E-2</v>
      </c>
      <c r="S14" s="39">
        <v>254413897</v>
      </c>
    </row>
    <row r="15" spans="1:21" x14ac:dyDescent="0.25">
      <c r="L15" s="207"/>
      <c r="M15" s="76" t="s">
        <v>225</v>
      </c>
      <c r="N15" s="205" t="s">
        <v>157</v>
      </c>
      <c r="O15" s="205"/>
      <c r="P15" s="205"/>
      <c r="Q15" s="205"/>
      <c r="R15" s="32">
        <f t="shared" si="0"/>
        <v>5.3938538263738796E-2</v>
      </c>
      <c r="S15" s="39">
        <v>168850168</v>
      </c>
    </row>
    <row r="16" spans="1:21" x14ac:dyDescent="0.25">
      <c r="L16" s="207"/>
      <c r="M16" s="76" t="s">
        <v>212</v>
      </c>
      <c r="N16" s="205" t="s">
        <v>144</v>
      </c>
      <c r="O16" s="205"/>
      <c r="P16" s="205"/>
      <c r="Q16" s="205"/>
      <c r="R16" s="32">
        <f t="shared" si="0"/>
        <v>5.2987856580273891E-2</v>
      </c>
      <c r="S16" s="39">
        <v>165874137</v>
      </c>
    </row>
    <row r="17" spans="2:19" x14ac:dyDescent="0.25">
      <c r="L17" s="207"/>
      <c r="M17" s="76" t="s">
        <v>229</v>
      </c>
      <c r="N17" s="205" t="s">
        <v>161</v>
      </c>
      <c r="O17" s="205"/>
      <c r="P17" s="205"/>
      <c r="Q17" s="205"/>
      <c r="R17" s="32">
        <f t="shared" si="0"/>
        <v>4.00947002238672E-2</v>
      </c>
      <c r="S17" s="39">
        <v>125513169</v>
      </c>
    </row>
    <row r="18" spans="2:19" x14ac:dyDescent="0.25">
      <c r="L18" s="207"/>
      <c r="M18" s="205" t="s">
        <v>392</v>
      </c>
      <c r="N18" s="205"/>
      <c r="O18" s="205"/>
      <c r="P18" s="205"/>
      <c r="Q18" s="205"/>
      <c r="R18" s="32">
        <f t="shared" si="0"/>
        <v>0.11783806243024719</v>
      </c>
      <c r="S18" s="39">
        <v>368882385</v>
      </c>
    </row>
    <row r="19" spans="2:19" x14ac:dyDescent="0.25">
      <c r="L19" s="207"/>
      <c r="M19" s="205" t="s">
        <v>431</v>
      </c>
      <c r="N19" s="205"/>
      <c r="O19" s="205"/>
      <c r="P19" s="205"/>
      <c r="Q19" s="205"/>
      <c r="R19" s="33">
        <f t="shared" si="0"/>
        <v>1</v>
      </c>
      <c r="S19" s="39">
        <v>3130417943</v>
      </c>
    </row>
    <row r="23" spans="2:19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  <c r="R23" s="161">
        <v>2023</v>
      </c>
      <c r="S23" s="161"/>
    </row>
    <row r="24" spans="2:19" x14ac:dyDescent="0.25">
      <c r="R24" s="154" t="s">
        <v>439</v>
      </c>
      <c r="S24" s="154" t="s">
        <v>438</v>
      </c>
    </row>
    <row r="25" spans="2:19" x14ac:dyDescent="0.25">
      <c r="R25" s="154"/>
      <c r="S25" s="154"/>
    </row>
    <row r="26" spans="2:19" x14ac:dyDescent="0.25">
      <c r="L26" s="207" t="s">
        <v>132</v>
      </c>
      <c r="M26" s="50">
        <v>10510</v>
      </c>
      <c r="N26" s="205" t="s">
        <v>525</v>
      </c>
      <c r="O26" s="205"/>
      <c r="P26" s="205"/>
      <c r="Q26" s="205"/>
      <c r="R26" s="32">
        <f>S26/S$40</f>
        <v>0.17314306664379545</v>
      </c>
      <c r="S26" s="39">
        <v>978831401</v>
      </c>
    </row>
    <row r="27" spans="2:19" x14ac:dyDescent="0.25">
      <c r="L27" s="207"/>
      <c r="M27" s="50">
        <v>10130</v>
      </c>
      <c r="N27" s="205" t="s">
        <v>524</v>
      </c>
      <c r="O27" s="205"/>
      <c r="P27" s="205"/>
      <c r="Q27" s="205"/>
      <c r="R27" s="32">
        <f t="shared" ref="R27:R40" si="1">S27/S$40</f>
        <v>0.13435256099015094</v>
      </c>
      <c r="S27" s="39">
        <v>759536654</v>
      </c>
    </row>
    <row r="28" spans="2:19" x14ac:dyDescent="0.25">
      <c r="L28" s="207"/>
      <c r="M28" s="50">
        <v>10890</v>
      </c>
      <c r="N28" s="205" t="s">
        <v>523</v>
      </c>
      <c r="O28" s="205"/>
      <c r="P28" s="205"/>
      <c r="Q28" s="205"/>
      <c r="R28" s="32">
        <f t="shared" si="1"/>
        <v>0.13226955663518991</v>
      </c>
      <c r="S28" s="39">
        <v>747760785</v>
      </c>
    </row>
    <row r="29" spans="2:19" x14ac:dyDescent="0.25">
      <c r="L29" s="207"/>
      <c r="M29" s="50">
        <v>10710</v>
      </c>
      <c r="N29" s="205" t="s">
        <v>526</v>
      </c>
      <c r="O29" s="205"/>
      <c r="P29" s="205"/>
      <c r="Q29" s="205"/>
      <c r="R29" s="32">
        <f t="shared" si="1"/>
        <v>9.6223101362826566E-2</v>
      </c>
      <c r="S29" s="39">
        <v>543979005</v>
      </c>
    </row>
    <row r="30" spans="2:19" x14ac:dyDescent="0.25">
      <c r="L30" s="207"/>
      <c r="M30" s="50">
        <v>10110</v>
      </c>
      <c r="N30" s="205" t="s">
        <v>165</v>
      </c>
      <c r="O30" s="205"/>
      <c r="P30" s="205"/>
      <c r="Q30" s="205"/>
      <c r="R30" s="32">
        <f t="shared" si="1"/>
        <v>7.6423924539644791E-2</v>
      </c>
      <c r="S30" s="39">
        <v>432048124</v>
      </c>
    </row>
    <row r="31" spans="2:19" x14ac:dyDescent="0.25">
      <c r="L31" s="207"/>
      <c r="M31" s="50">
        <v>10720</v>
      </c>
      <c r="N31" s="205" t="s">
        <v>519</v>
      </c>
      <c r="O31" s="205"/>
      <c r="P31" s="205"/>
      <c r="Q31" s="205"/>
      <c r="R31" s="32">
        <f t="shared" si="1"/>
        <v>5.0786382585089489E-2</v>
      </c>
      <c r="S31" s="39">
        <v>287111156</v>
      </c>
    </row>
    <row r="32" spans="2:19" x14ac:dyDescent="0.25">
      <c r="L32" s="207"/>
      <c r="M32" s="50">
        <v>10410</v>
      </c>
      <c r="N32" s="205" t="s">
        <v>520</v>
      </c>
      <c r="O32" s="205"/>
      <c r="P32" s="205"/>
      <c r="Q32" s="205"/>
      <c r="R32" s="32">
        <f t="shared" si="1"/>
        <v>4.5900164277428199E-2</v>
      </c>
      <c r="S32" s="39">
        <v>259487850</v>
      </c>
    </row>
    <row r="33" spans="2:19" x14ac:dyDescent="0.25">
      <c r="L33" s="207"/>
      <c r="M33" s="50">
        <v>10390</v>
      </c>
      <c r="N33" s="205" t="s">
        <v>521</v>
      </c>
      <c r="O33" s="205"/>
      <c r="P33" s="205"/>
      <c r="Q33" s="205"/>
      <c r="R33" s="32">
        <f t="shared" si="1"/>
        <v>4.4460974273380319E-2</v>
      </c>
      <c r="S33" s="39">
        <v>251351663</v>
      </c>
    </row>
    <row r="34" spans="2:19" x14ac:dyDescent="0.25">
      <c r="L34" s="207"/>
      <c r="M34" s="50">
        <v>10820</v>
      </c>
      <c r="N34" s="205" t="s">
        <v>517</v>
      </c>
      <c r="O34" s="205"/>
      <c r="P34" s="205"/>
      <c r="Q34" s="205"/>
      <c r="R34" s="32">
        <f t="shared" si="1"/>
        <v>4.1475681497726909E-2</v>
      </c>
      <c r="S34" s="39">
        <v>234474878</v>
      </c>
    </row>
    <row r="35" spans="2:19" x14ac:dyDescent="0.25">
      <c r="L35" s="207"/>
      <c r="M35" s="50">
        <v>10810</v>
      </c>
      <c r="N35" s="205" t="s">
        <v>180</v>
      </c>
      <c r="O35" s="205"/>
      <c r="P35" s="205"/>
      <c r="Q35" s="205"/>
      <c r="R35" s="32">
        <f t="shared" si="1"/>
        <v>4.1433349128351823E-2</v>
      </c>
      <c r="S35" s="39">
        <v>234235560</v>
      </c>
    </row>
    <row r="36" spans="2:19" x14ac:dyDescent="0.25">
      <c r="L36" s="207"/>
      <c r="M36" s="50">
        <v>10120</v>
      </c>
      <c r="N36" s="205" t="s">
        <v>518</v>
      </c>
      <c r="O36" s="205"/>
      <c r="P36" s="205"/>
      <c r="Q36" s="205"/>
      <c r="R36" s="32">
        <f t="shared" si="1"/>
        <v>4.0249248274351432E-2</v>
      </c>
      <c r="S36" s="39">
        <v>227541471</v>
      </c>
    </row>
    <row r="37" spans="2:19" x14ac:dyDescent="0.25">
      <c r="L37" s="207"/>
      <c r="M37" s="50">
        <v>10610</v>
      </c>
      <c r="N37" s="205" t="s">
        <v>175</v>
      </c>
      <c r="O37" s="205"/>
      <c r="P37" s="205"/>
      <c r="Q37" s="205"/>
      <c r="R37" s="32">
        <f t="shared" si="1"/>
        <v>3.4226507258588904E-2</v>
      </c>
      <c r="S37" s="39">
        <v>193493050</v>
      </c>
    </row>
    <row r="38" spans="2:19" x14ac:dyDescent="0.25">
      <c r="L38" s="207"/>
      <c r="M38" s="50">
        <v>10620</v>
      </c>
      <c r="N38" s="205" t="s">
        <v>516</v>
      </c>
      <c r="O38" s="205"/>
      <c r="P38" s="205"/>
      <c r="Q38" s="205"/>
      <c r="R38" s="32">
        <f t="shared" si="1"/>
        <v>2.8627868064811914E-2</v>
      </c>
      <c r="S38" s="39">
        <v>161842208</v>
      </c>
    </row>
    <row r="39" spans="2:19" x14ac:dyDescent="0.25">
      <c r="L39" s="207"/>
      <c r="M39" s="205" t="s">
        <v>393</v>
      </c>
      <c r="N39" s="205"/>
      <c r="O39" s="205"/>
      <c r="P39" s="205"/>
      <c r="Q39" s="205"/>
      <c r="R39" s="32">
        <f t="shared" si="1"/>
        <v>6.0427614468663356E-2</v>
      </c>
      <c r="S39" s="39">
        <v>341616027</v>
      </c>
    </row>
    <row r="40" spans="2:19" x14ac:dyDescent="0.25">
      <c r="L40" s="207"/>
      <c r="M40" s="205" t="s">
        <v>431</v>
      </c>
      <c r="N40" s="205"/>
      <c r="O40" s="205"/>
      <c r="P40" s="205"/>
      <c r="Q40" s="205"/>
      <c r="R40" s="33">
        <f t="shared" si="1"/>
        <v>1</v>
      </c>
      <c r="S40" s="39">
        <v>5653309832</v>
      </c>
    </row>
    <row r="41" spans="2:19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</row>
    <row r="45" spans="2:19" x14ac:dyDescent="0.25">
      <c r="R45" s="161">
        <v>2023</v>
      </c>
      <c r="S45" s="161"/>
    </row>
    <row r="46" spans="2:19" x14ac:dyDescent="0.25">
      <c r="R46" s="154" t="s">
        <v>439</v>
      </c>
      <c r="S46" s="154" t="s">
        <v>438</v>
      </c>
    </row>
    <row r="47" spans="2:19" x14ac:dyDescent="0.25">
      <c r="R47" s="154"/>
      <c r="S47" s="154"/>
    </row>
    <row r="48" spans="2:19" x14ac:dyDescent="0.25">
      <c r="L48" s="207" t="s">
        <v>134</v>
      </c>
      <c r="M48" s="50">
        <v>11050</v>
      </c>
      <c r="N48" s="205" t="s">
        <v>191</v>
      </c>
      <c r="O48" s="205"/>
      <c r="P48" s="205"/>
      <c r="Q48" s="205"/>
      <c r="R48" s="32">
        <f>S48/S$54</f>
        <v>0.31700216378007556</v>
      </c>
      <c r="S48" s="39">
        <v>322893513</v>
      </c>
    </row>
    <row r="49" spans="2:19" x14ac:dyDescent="0.25">
      <c r="L49" s="207"/>
      <c r="M49" s="50">
        <v>11070</v>
      </c>
      <c r="N49" s="205" t="s">
        <v>193</v>
      </c>
      <c r="O49" s="205"/>
      <c r="P49" s="205"/>
      <c r="Q49" s="205"/>
      <c r="R49" s="32">
        <f t="shared" ref="R49:R54" si="2">S49/S$54</f>
        <v>0.22664545740502876</v>
      </c>
      <c r="S49" s="39">
        <v>230857566</v>
      </c>
    </row>
    <row r="50" spans="2:19" x14ac:dyDescent="0.25">
      <c r="L50" s="207"/>
      <c r="M50" s="50">
        <v>11060</v>
      </c>
      <c r="N50" s="205" t="s">
        <v>192</v>
      </c>
      <c r="O50" s="205"/>
      <c r="P50" s="205"/>
      <c r="Q50" s="205"/>
      <c r="R50" s="32">
        <f t="shared" si="2"/>
        <v>0.18629656132892672</v>
      </c>
      <c r="S50" s="39">
        <v>189758803</v>
      </c>
    </row>
    <row r="51" spans="2:19" x14ac:dyDescent="0.25">
      <c r="L51" s="207"/>
      <c r="M51" s="50">
        <v>11020</v>
      </c>
      <c r="N51" s="205" t="s">
        <v>188</v>
      </c>
      <c r="O51" s="205"/>
      <c r="P51" s="205"/>
      <c r="Q51" s="205"/>
      <c r="R51" s="32">
        <f t="shared" si="2"/>
        <v>0.14383719150208885</v>
      </c>
      <c r="S51" s="39">
        <v>146510344</v>
      </c>
    </row>
    <row r="52" spans="2:19" x14ac:dyDescent="0.25">
      <c r="L52" s="207"/>
      <c r="M52" s="50">
        <v>11010</v>
      </c>
      <c r="N52" s="205" t="s">
        <v>187</v>
      </c>
      <c r="O52" s="205"/>
      <c r="P52" s="205"/>
      <c r="Q52" s="205"/>
      <c r="R52" s="32">
        <f t="shared" si="2"/>
        <v>0.12310802123862133</v>
      </c>
      <c r="S52" s="39">
        <v>125395931</v>
      </c>
    </row>
    <row r="53" spans="2:19" x14ac:dyDescent="0.25">
      <c r="L53" s="207"/>
      <c r="M53" s="205" t="s">
        <v>394</v>
      </c>
      <c r="N53" s="205"/>
      <c r="O53" s="205"/>
      <c r="P53" s="205"/>
      <c r="Q53" s="205"/>
      <c r="R53" s="32">
        <f t="shared" si="2"/>
        <v>3.1106047452588007E-3</v>
      </c>
      <c r="S53" s="39">
        <v>3168414</v>
      </c>
    </row>
    <row r="54" spans="2:19" x14ac:dyDescent="0.25">
      <c r="L54" s="207"/>
      <c r="M54" s="205" t="s">
        <v>431</v>
      </c>
      <c r="N54" s="205"/>
      <c r="O54" s="205"/>
      <c r="P54" s="205"/>
      <c r="Q54" s="205"/>
      <c r="R54" s="33">
        <f t="shared" si="2"/>
        <v>1</v>
      </c>
      <c r="S54" s="39">
        <v>1018584571</v>
      </c>
    </row>
    <row r="59" spans="2:19" x14ac:dyDescent="0.25">
      <c r="B59" s="164" t="s">
        <v>436</v>
      </c>
      <c r="C59" s="164"/>
      <c r="D59" s="164"/>
      <c r="E59" s="164"/>
      <c r="F59" s="164"/>
      <c r="G59" s="164"/>
      <c r="H59" s="164"/>
      <c r="I59" s="164"/>
      <c r="J59" s="164"/>
    </row>
    <row r="62" spans="2:19" x14ac:dyDescent="0.25">
      <c r="R62" s="161">
        <v>2023</v>
      </c>
      <c r="S62" s="161"/>
    </row>
    <row r="63" spans="2:19" x14ac:dyDescent="0.25">
      <c r="R63" s="154" t="s">
        <v>439</v>
      </c>
      <c r="S63" s="154" t="s">
        <v>438</v>
      </c>
    </row>
    <row r="64" spans="2:19" x14ac:dyDescent="0.25">
      <c r="R64" s="154"/>
      <c r="S64" s="154"/>
    </row>
    <row r="65" spans="2:19" x14ac:dyDescent="0.25">
      <c r="L65" s="207" t="s">
        <v>135</v>
      </c>
      <c r="M65" s="50">
        <v>46390</v>
      </c>
      <c r="N65" s="205" t="s">
        <v>529</v>
      </c>
      <c r="O65" s="205"/>
      <c r="P65" s="205"/>
      <c r="Q65" s="205"/>
      <c r="R65" s="32">
        <f>S65/S$73</f>
        <v>0.37246713371645129</v>
      </c>
      <c r="S65" s="39">
        <v>2972606658</v>
      </c>
    </row>
    <row r="66" spans="2:19" x14ac:dyDescent="0.25">
      <c r="L66" s="207"/>
      <c r="M66" s="50">
        <v>46210</v>
      </c>
      <c r="N66" s="205" t="s">
        <v>194</v>
      </c>
      <c r="O66" s="205"/>
      <c r="P66" s="205"/>
      <c r="Q66" s="205"/>
      <c r="R66" s="32">
        <f t="shared" ref="R66:R73" si="3">S66/S$73</f>
        <v>0.28011662602219328</v>
      </c>
      <c r="S66" s="39">
        <v>2235570530</v>
      </c>
    </row>
    <row r="67" spans="2:19" x14ac:dyDescent="0.25">
      <c r="L67" s="207"/>
      <c r="M67" s="50">
        <v>46340</v>
      </c>
      <c r="N67" s="205" t="s">
        <v>198</v>
      </c>
      <c r="O67" s="205"/>
      <c r="P67" s="205"/>
      <c r="Q67" s="205"/>
      <c r="R67" s="32">
        <f t="shared" si="3"/>
        <v>0.10297775709872684</v>
      </c>
      <c r="S67" s="39">
        <v>821850678</v>
      </c>
    </row>
    <row r="68" spans="2:19" x14ac:dyDescent="0.25">
      <c r="L68" s="207"/>
      <c r="M68" s="50">
        <v>46310</v>
      </c>
      <c r="N68" s="205" t="s">
        <v>195</v>
      </c>
      <c r="O68" s="205"/>
      <c r="P68" s="205"/>
      <c r="Q68" s="205"/>
      <c r="R68" s="32">
        <f t="shared" si="3"/>
        <v>9.0245715245913433E-2</v>
      </c>
      <c r="S68" s="39">
        <v>720238082</v>
      </c>
    </row>
    <row r="69" spans="2:19" x14ac:dyDescent="0.25">
      <c r="L69" s="207"/>
      <c r="M69" s="50">
        <v>46380</v>
      </c>
      <c r="N69" s="205" t="s">
        <v>201</v>
      </c>
      <c r="O69" s="205"/>
      <c r="P69" s="205"/>
      <c r="Q69" s="205"/>
      <c r="R69" s="32">
        <f t="shared" si="3"/>
        <v>4.4951487915945887E-2</v>
      </c>
      <c r="S69" s="39">
        <v>358751364</v>
      </c>
    </row>
    <row r="70" spans="2:19" x14ac:dyDescent="0.25">
      <c r="L70" s="207"/>
      <c r="M70" s="50">
        <v>46330</v>
      </c>
      <c r="N70" s="205" t="s">
        <v>528</v>
      </c>
      <c r="O70" s="205"/>
      <c r="P70" s="205"/>
      <c r="Q70" s="205"/>
      <c r="R70" s="32">
        <f t="shared" si="3"/>
        <v>4.3904068225453244E-2</v>
      </c>
      <c r="S70" s="39">
        <v>350392058</v>
      </c>
    </row>
    <row r="71" spans="2:19" x14ac:dyDescent="0.25">
      <c r="L71" s="207"/>
      <c r="M71" s="50">
        <v>46360</v>
      </c>
      <c r="N71" s="205" t="s">
        <v>530</v>
      </c>
      <c r="O71" s="205"/>
      <c r="P71" s="205"/>
      <c r="Q71" s="205"/>
      <c r="R71" s="32">
        <f t="shared" si="3"/>
        <v>2.949360296122391E-2</v>
      </c>
      <c r="S71" s="39">
        <v>235384206</v>
      </c>
    </row>
    <row r="72" spans="2:19" x14ac:dyDescent="0.25">
      <c r="L72" s="207"/>
      <c r="M72" s="205" t="s">
        <v>395</v>
      </c>
      <c r="N72" s="205"/>
      <c r="O72" s="205"/>
      <c r="P72" s="205"/>
      <c r="Q72" s="205"/>
      <c r="R72" s="32">
        <f t="shared" si="3"/>
        <v>3.5843608814092126E-2</v>
      </c>
      <c r="S72" s="39">
        <v>286062690</v>
      </c>
    </row>
    <row r="73" spans="2:19" x14ac:dyDescent="0.25">
      <c r="L73" s="207"/>
      <c r="M73" s="205" t="s">
        <v>431</v>
      </c>
      <c r="N73" s="205"/>
      <c r="O73" s="205"/>
      <c r="P73" s="205"/>
      <c r="Q73" s="205"/>
      <c r="R73" s="33">
        <f t="shared" si="3"/>
        <v>1</v>
      </c>
      <c r="S73" s="39">
        <v>7980856266</v>
      </c>
    </row>
    <row r="77" spans="2:19" x14ac:dyDescent="0.25">
      <c r="B77" s="164" t="s">
        <v>437</v>
      </c>
      <c r="C77" s="164"/>
      <c r="D77" s="164"/>
      <c r="E77" s="164"/>
      <c r="F77" s="164"/>
      <c r="G77" s="164"/>
      <c r="H77" s="164"/>
      <c r="I77" s="164"/>
      <c r="J77" s="164"/>
    </row>
    <row r="82" spans="2:19" x14ac:dyDescent="0.25">
      <c r="R82" s="161">
        <v>2023</v>
      </c>
      <c r="S82" s="161"/>
    </row>
    <row r="83" spans="2:19" x14ac:dyDescent="0.25">
      <c r="R83" s="154" t="s">
        <v>439</v>
      </c>
      <c r="S83" s="154" t="s">
        <v>438</v>
      </c>
    </row>
    <row r="84" spans="2:19" x14ac:dyDescent="0.25">
      <c r="R84" s="154"/>
      <c r="S84" s="154"/>
    </row>
    <row r="85" spans="2:19" x14ac:dyDescent="0.25">
      <c r="L85" s="206" t="s">
        <v>133</v>
      </c>
      <c r="M85" s="50">
        <v>47110</v>
      </c>
      <c r="N85" s="205" t="s">
        <v>203</v>
      </c>
      <c r="O85" s="205"/>
      <c r="P85" s="205"/>
      <c r="Q85" s="205"/>
      <c r="R85" s="32">
        <f>S85/S$89</f>
        <v>0.9244758444917418</v>
      </c>
      <c r="S85" s="39">
        <v>9245081858</v>
      </c>
    </row>
    <row r="86" spans="2:19" x14ac:dyDescent="0.25">
      <c r="L86" s="206"/>
      <c r="M86" s="50">
        <v>47290</v>
      </c>
      <c r="N86" s="205" t="s">
        <v>209</v>
      </c>
      <c r="O86" s="205"/>
      <c r="P86" s="205"/>
      <c r="Q86" s="205"/>
      <c r="R86" s="32">
        <f>S86/S$89</f>
        <v>3.2293090477898578E-2</v>
      </c>
      <c r="S86" s="39">
        <v>322942202</v>
      </c>
    </row>
    <row r="87" spans="2:19" x14ac:dyDescent="0.25">
      <c r="L87" s="206"/>
      <c r="M87" s="50">
        <v>47220</v>
      </c>
      <c r="N87" s="205" t="s">
        <v>205</v>
      </c>
      <c r="O87" s="205"/>
      <c r="P87" s="205"/>
      <c r="Q87" s="205"/>
      <c r="R87" s="32">
        <f>S87/S$89</f>
        <v>3.0675252075386544E-2</v>
      </c>
      <c r="S87" s="39">
        <v>306763252</v>
      </c>
    </row>
    <row r="88" spans="2:19" x14ac:dyDescent="0.25">
      <c r="L88" s="206"/>
      <c r="M88" s="205" t="s">
        <v>396</v>
      </c>
      <c r="N88" s="205"/>
      <c r="O88" s="205"/>
      <c r="P88" s="205"/>
      <c r="Q88" s="205"/>
      <c r="R88" s="32">
        <f>S88/S$89</f>
        <v>1.2555812954973071E-2</v>
      </c>
      <c r="S88" s="39">
        <v>125562522</v>
      </c>
    </row>
    <row r="89" spans="2:19" x14ac:dyDescent="0.25">
      <c r="L89" s="206"/>
      <c r="M89" s="205" t="s">
        <v>431</v>
      </c>
      <c r="N89" s="205"/>
      <c r="O89" s="205"/>
      <c r="P89" s="205"/>
      <c r="Q89" s="205"/>
      <c r="R89" s="33">
        <f>S89/S$89</f>
        <v>1</v>
      </c>
      <c r="S89" s="39">
        <v>10000349834</v>
      </c>
    </row>
    <row r="95" spans="2:19" x14ac:dyDescent="0.25">
      <c r="B95" s="163" t="s">
        <v>234</v>
      </c>
      <c r="C95" s="163"/>
      <c r="D95" s="163"/>
      <c r="E95" s="163"/>
      <c r="F95" s="163"/>
      <c r="G95" s="163"/>
      <c r="H95" s="163"/>
      <c r="I95" s="163"/>
      <c r="J95" s="163"/>
    </row>
  </sheetData>
  <mergeCells count="73">
    <mergeCell ref="N30:Q30"/>
    <mergeCell ref="N29:Q29"/>
    <mergeCell ref="N28:Q28"/>
    <mergeCell ref="N27:Q27"/>
    <mergeCell ref="N26:Q26"/>
    <mergeCell ref="N52:Q52"/>
    <mergeCell ref="N51:Q51"/>
    <mergeCell ref="N50:Q50"/>
    <mergeCell ref="N49:Q49"/>
    <mergeCell ref="N48:Q48"/>
    <mergeCell ref="C2:J3"/>
    <mergeCell ref="B2:B3"/>
    <mergeCell ref="B95:J95"/>
    <mergeCell ref="B5:J5"/>
    <mergeCell ref="B23:J23"/>
    <mergeCell ref="B41:J41"/>
    <mergeCell ref="B59:J59"/>
    <mergeCell ref="B77:J77"/>
    <mergeCell ref="L11:L19"/>
    <mergeCell ref="M19:Q19"/>
    <mergeCell ref="M18:Q18"/>
    <mergeCell ref="N17:Q17"/>
    <mergeCell ref="N16:Q16"/>
    <mergeCell ref="N15:Q15"/>
    <mergeCell ref="N14:Q14"/>
    <mergeCell ref="N13:Q13"/>
    <mergeCell ref="N12:Q12"/>
    <mergeCell ref="N11:Q11"/>
    <mergeCell ref="R83:R84"/>
    <mergeCell ref="S83:S84"/>
    <mergeCell ref="L26:L40"/>
    <mergeCell ref="L48:L54"/>
    <mergeCell ref="L65:L73"/>
    <mergeCell ref="M73:Q73"/>
    <mergeCell ref="M72:Q72"/>
    <mergeCell ref="R46:R47"/>
    <mergeCell ref="S46:S47"/>
    <mergeCell ref="M54:Q54"/>
    <mergeCell ref="M53:Q53"/>
    <mergeCell ref="N69:Q69"/>
    <mergeCell ref="N68:Q68"/>
    <mergeCell ref="N67:Q67"/>
    <mergeCell ref="N66:Q66"/>
    <mergeCell ref="N65:Q65"/>
    <mergeCell ref="L85:L89"/>
    <mergeCell ref="M88:Q88"/>
    <mergeCell ref="M89:Q89"/>
    <mergeCell ref="N71:Q71"/>
    <mergeCell ref="N70:Q70"/>
    <mergeCell ref="N87:Q87"/>
    <mergeCell ref="N86:Q86"/>
    <mergeCell ref="N85:Q85"/>
    <mergeCell ref="N32:Q32"/>
    <mergeCell ref="N31:Q31"/>
    <mergeCell ref="M39:Q39"/>
    <mergeCell ref="M40:Q40"/>
    <mergeCell ref="N38:Q38"/>
    <mergeCell ref="N37:Q37"/>
    <mergeCell ref="N36:Q36"/>
    <mergeCell ref="N35:Q35"/>
    <mergeCell ref="N34:Q34"/>
    <mergeCell ref="N33:Q33"/>
    <mergeCell ref="R8:S8"/>
    <mergeCell ref="R23:S23"/>
    <mergeCell ref="R45:S45"/>
    <mergeCell ref="R62:S62"/>
    <mergeCell ref="R82:S82"/>
    <mergeCell ref="R63:R64"/>
    <mergeCell ref="S63:S64"/>
    <mergeCell ref="S9:S10"/>
    <mergeCell ref="R9:R10"/>
    <mergeCell ref="R24:R25"/>
    <mergeCell ref="S24:S25"/>
  </mergeCells>
  <hyperlinks>
    <hyperlink ref="A1" location="Obsah!A1" display="Obsah" xr:uid="{00000000-0004-0000-3600-000000000000}"/>
  </hyperlinks>
  <pageMargins left="0.7" right="0.7" top="0.75" bottom="0.75" header="0.3" footer="0.3"/>
  <ignoredErrors>
    <ignoredError sqref="M11:M17" numberStoredAsText="1"/>
  </ignoredErrors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X95"/>
  <sheetViews>
    <sheetView showGridLines="0" zoomScale="70" zoomScaleNormal="70" workbookViewId="0">
      <selection activeCell="B2" sqref="B2:B3"/>
    </sheetView>
  </sheetViews>
  <sheetFormatPr defaultRowHeight="13.5" x14ac:dyDescent="0.25"/>
  <cols>
    <col min="1" max="10" width="8.6640625" style="8"/>
    <col min="11" max="12" width="8.6640625" style="18"/>
    <col min="13" max="13" width="8.6640625" style="73"/>
    <col min="14" max="14" width="10.25" style="18" customWidth="1"/>
    <col min="15" max="15" width="9.5" style="18" customWidth="1"/>
    <col min="16" max="16" width="9.58203125" style="18" customWidth="1"/>
    <col min="17" max="17" width="10.33203125" style="18" customWidth="1"/>
    <col min="18" max="23" width="8.6640625" style="24"/>
    <col min="24" max="24" width="8.6640625" style="18"/>
    <col min="25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43</v>
      </c>
      <c r="C2" s="155" t="s">
        <v>85</v>
      </c>
      <c r="D2" s="155"/>
      <c r="E2" s="155"/>
      <c r="F2" s="155"/>
      <c r="G2" s="155"/>
      <c r="H2" s="155"/>
      <c r="I2" s="155"/>
      <c r="J2" s="155"/>
      <c r="K2" s="20"/>
      <c r="L2" s="20"/>
      <c r="M2" s="74"/>
      <c r="N2" s="20"/>
      <c r="O2" s="20"/>
      <c r="P2" s="20"/>
      <c r="Q2" s="20"/>
    </row>
    <row r="3" spans="1:23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5" spans="1:23" x14ac:dyDescent="0.25">
      <c r="B5" s="164" t="s">
        <v>433</v>
      </c>
      <c r="C5" s="164"/>
      <c r="D5" s="164"/>
      <c r="E5" s="164"/>
      <c r="F5" s="164"/>
      <c r="G5" s="164"/>
      <c r="H5" s="164"/>
      <c r="I5" s="164"/>
      <c r="J5" s="164"/>
    </row>
    <row r="9" spans="1:23" x14ac:dyDescent="0.25">
      <c r="R9" s="160" t="s">
        <v>399</v>
      </c>
      <c r="S9" s="160"/>
      <c r="T9" s="160"/>
      <c r="U9" s="160" t="s">
        <v>440</v>
      </c>
      <c r="V9" s="160"/>
      <c r="W9" s="160"/>
    </row>
    <row r="10" spans="1:23" x14ac:dyDescent="0.25">
      <c r="R10" s="21">
        <v>2015</v>
      </c>
      <c r="S10" s="21">
        <v>2019</v>
      </c>
      <c r="T10" s="21">
        <v>2023</v>
      </c>
      <c r="U10" s="21">
        <v>2015</v>
      </c>
      <c r="V10" s="21">
        <v>2019</v>
      </c>
      <c r="W10" s="21">
        <v>2023</v>
      </c>
    </row>
    <row r="11" spans="1:23" x14ac:dyDescent="0.25">
      <c r="L11" s="206" t="s">
        <v>131</v>
      </c>
      <c r="M11" s="75" t="s">
        <v>225</v>
      </c>
      <c r="N11" s="172" t="s">
        <v>157</v>
      </c>
      <c r="O11" s="172"/>
      <c r="P11" s="172"/>
      <c r="Q11" s="172"/>
      <c r="R11" s="26">
        <v>0.93666233352071404</v>
      </c>
      <c r="S11" s="26">
        <v>0.96744902603993022</v>
      </c>
      <c r="T11" s="26">
        <v>0.95649339833644698</v>
      </c>
      <c r="U11" s="34">
        <v>1393.0435180788763</v>
      </c>
      <c r="V11" s="34">
        <v>1399.2285495787921</v>
      </c>
      <c r="W11" s="34">
        <v>1650.9474882560621</v>
      </c>
    </row>
    <row r="12" spans="1:23" x14ac:dyDescent="0.25">
      <c r="L12" s="206"/>
      <c r="M12" s="75" t="s">
        <v>212</v>
      </c>
      <c r="N12" s="172" t="s">
        <v>144</v>
      </c>
      <c r="O12" s="172"/>
      <c r="P12" s="172"/>
      <c r="Q12" s="172"/>
      <c r="R12" s="26">
        <v>0.76752083872822396</v>
      </c>
      <c r="S12" s="26">
        <v>0.75361305419406988</v>
      </c>
      <c r="T12" s="26">
        <v>0.74500804787909769</v>
      </c>
      <c r="U12" s="34">
        <v>1133.6161692177325</v>
      </c>
      <c r="V12" s="34">
        <v>1714.4016663326749</v>
      </c>
      <c r="W12" s="34">
        <v>1220.8934411491491</v>
      </c>
    </row>
    <row r="13" spans="1:23" x14ac:dyDescent="0.25">
      <c r="L13" s="206"/>
      <c r="M13" s="75" t="s">
        <v>226</v>
      </c>
      <c r="N13" s="172" t="s">
        <v>158</v>
      </c>
      <c r="O13" s="172"/>
      <c r="P13" s="172"/>
      <c r="Q13" s="172"/>
      <c r="R13" s="26">
        <v>0.71269584943056119</v>
      </c>
      <c r="S13" s="26">
        <v>0.66822157275830096</v>
      </c>
      <c r="T13" s="26">
        <v>0.69214118441022121</v>
      </c>
      <c r="U13" s="34">
        <v>633.52036602732517</v>
      </c>
      <c r="V13" s="34">
        <v>554.65294295122897</v>
      </c>
      <c r="W13" s="34">
        <v>604.84014367904547</v>
      </c>
    </row>
    <row r="14" spans="1:23" x14ac:dyDescent="0.25">
      <c r="L14" s="206"/>
      <c r="M14" s="75" t="s">
        <v>229</v>
      </c>
      <c r="N14" s="172" t="s">
        <v>161</v>
      </c>
      <c r="O14" s="172"/>
      <c r="P14" s="172"/>
      <c r="Q14" s="172"/>
      <c r="R14" s="26">
        <v>0.44698945705962412</v>
      </c>
      <c r="S14" s="26">
        <v>0.45859372534832343</v>
      </c>
      <c r="T14" s="26">
        <v>0.56755924153265547</v>
      </c>
      <c r="U14" s="34">
        <v>348.50518682943874</v>
      </c>
      <c r="V14" s="34">
        <v>292.26087422804795</v>
      </c>
      <c r="W14" s="34">
        <v>438.82956173248863</v>
      </c>
    </row>
    <row r="15" spans="1:23" x14ac:dyDescent="0.25">
      <c r="L15" s="206"/>
      <c r="M15" s="75" t="s">
        <v>221</v>
      </c>
      <c r="N15" s="172" t="s">
        <v>153</v>
      </c>
      <c r="O15" s="172"/>
      <c r="P15" s="172"/>
      <c r="Q15" s="172"/>
      <c r="R15" s="26">
        <v>0.35344627375836796</v>
      </c>
      <c r="S15" s="26">
        <v>0.38523185695476025</v>
      </c>
      <c r="T15" s="26">
        <v>0.31049703792227079</v>
      </c>
      <c r="U15" s="34">
        <v>221.07124630087279</v>
      </c>
      <c r="V15" s="34">
        <v>268.01482573589237</v>
      </c>
      <c r="W15" s="34">
        <v>185.98134148085609</v>
      </c>
    </row>
    <row r="16" spans="1:23" x14ac:dyDescent="0.25">
      <c r="L16" s="206"/>
      <c r="M16" s="75" t="s">
        <v>228</v>
      </c>
      <c r="N16" s="172" t="s">
        <v>160</v>
      </c>
      <c r="O16" s="172"/>
      <c r="P16" s="172"/>
      <c r="Q16" s="172"/>
      <c r="R16" s="26">
        <v>0.16764497336870013</v>
      </c>
      <c r="S16" s="26">
        <v>0.16620507519528122</v>
      </c>
      <c r="T16" s="26">
        <v>0.18898302684196319</v>
      </c>
      <c r="U16" s="34">
        <v>66.875447190480202</v>
      </c>
      <c r="V16" s="34">
        <v>62.24797363445132</v>
      </c>
      <c r="W16" s="34">
        <v>76.902455666044474</v>
      </c>
    </row>
    <row r="17" spans="2:23" x14ac:dyDescent="0.25">
      <c r="L17" s="206"/>
      <c r="M17" s="75" t="s">
        <v>210</v>
      </c>
      <c r="N17" s="172" t="s">
        <v>515</v>
      </c>
      <c r="O17" s="172"/>
      <c r="P17" s="172"/>
      <c r="Q17" s="172"/>
      <c r="R17" s="26">
        <v>9.8521978247486652E-2</v>
      </c>
      <c r="S17" s="26">
        <v>0.12732785482413544</v>
      </c>
      <c r="T17" s="26">
        <v>0.12895507274696538</v>
      </c>
      <c r="U17" s="34">
        <v>39.194530475026781</v>
      </c>
      <c r="V17" s="34">
        <v>44.473886414338381</v>
      </c>
      <c r="W17" s="34">
        <v>41.759061634906303</v>
      </c>
    </row>
    <row r="23" spans="2:23" x14ac:dyDescent="0.25">
      <c r="B23" s="164" t="s">
        <v>434</v>
      </c>
      <c r="C23" s="164"/>
      <c r="D23" s="164"/>
      <c r="E23" s="164"/>
      <c r="F23" s="164"/>
      <c r="G23" s="164"/>
      <c r="H23" s="164"/>
      <c r="I23" s="164"/>
      <c r="J23" s="164"/>
    </row>
    <row r="25" spans="2:23" x14ac:dyDescent="0.25">
      <c r="R25" s="160" t="s">
        <v>399</v>
      </c>
      <c r="S25" s="160"/>
      <c r="T25" s="160"/>
      <c r="U25" s="160" t="s">
        <v>440</v>
      </c>
      <c r="V25" s="160"/>
      <c r="W25" s="160"/>
    </row>
    <row r="26" spans="2:23" x14ac:dyDescent="0.25">
      <c r="R26" s="21">
        <v>2015</v>
      </c>
      <c r="S26" s="21">
        <v>2019</v>
      </c>
      <c r="T26" s="21">
        <v>2023</v>
      </c>
      <c r="U26" s="21">
        <v>2015</v>
      </c>
      <c r="V26" s="21">
        <v>2019</v>
      </c>
      <c r="W26" s="21">
        <v>2023</v>
      </c>
    </row>
    <row r="27" spans="2:23" x14ac:dyDescent="0.25">
      <c r="L27" s="207" t="s">
        <v>132</v>
      </c>
      <c r="M27" s="75">
        <v>10620</v>
      </c>
      <c r="N27" s="172" t="s">
        <v>516</v>
      </c>
      <c r="O27" s="172"/>
      <c r="P27" s="172"/>
      <c r="Q27" s="172"/>
      <c r="R27" s="27">
        <v>1</v>
      </c>
      <c r="S27" s="27">
        <v>1</v>
      </c>
      <c r="T27" s="27">
        <v>1</v>
      </c>
      <c r="U27" s="34">
        <v>8015.949370485112</v>
      </c>
      <c r="V27" s="34">
        <v>6720.6463214051782</v>
      </c>
      <c r="W27" s="34">
        <v>9832.8701741307996</v>
      </c>
    </row>
    <row r="28" spans="2:23" x14ac:dyDescent="0.25">
      <c r="L28" s="207"/>
      <c r="M28" s="75">
        <v>10810</v>
      </c>
      <c r="N28" s="172" t="s">
        <v>180</v>
      </c>
      <c r="O28" s="172"/>
      <c r="P28" s="172"/>
      <c r="Q28" s="172"/>
      <c r="R28" s="27">
        <v>1</v>
      </c>
      <c r="S28" s="27">
        <v>1</v>
      </c>
      <c r="T28" s="27">
        <v>1</v>
      </c>
      <c r="U28" s="34">
        <v>5519.8550880178009</v>
      </c>
      <c r="V28" s="34">
        <v>5317.2778962114771</v>
      </c>
      <c r="W28" s="34">
        <v>5587.3814006122129</v>
      </c>
    </row>
    <row r="29" spans="2:23" x14ac:dyDescent="0.25">
      <c r="L29" s="207"/>
      <c r="M29" s="75">
        <v>10820</v>
      </c>
      <c r="N29" s="172" t="s">
        <v>517</v>
      </c>
      <c r="O29" s="172"/>
      <c r="P29" s="172"/>
      <c r="Q29" s="172"/>
      <c r="R29" s="26">
        <v>0.97742210473028401</v>
      </c>
      <c r="S29" s="26">
        <v>0.9684739024236485</v>
      </c>
      <c r="T29" s="26">
        <v>0.97063298184123592</v>
      </c>
      <c r="U29" s="34">
        <v>3926.6072450978222</v>
      </c>
      <c r="V29" s="34">
        <v>4369.7476431208661</v>
      </c>
      <c r="W29" s="34">
        <v>4052.9267834801421</v>
      </c>
    </row>
    <row r="30" spans="2:23" x14ac:dyDescent="0.25">
      <c r="L30" s="207"/>
      <c r="M30" s="75">
        <v>10120</v>
      </c>
      <c r="N30" s="172" t="s">
        <v>518</v>
      </c>
      <c r="O30" s="172"/>
      <c r="P30" s="172"/>
      <c r="Q30" s="172"/>
      <c r="R30" s="27">
        <v>0.99975137319273166</v>
      </c>
      <c r="S30" s="26">
        <v>0.99656633457714516</v>
      </c>
      <c r="T30" s="26">
        <v>0.99927126690676971</v>
      </c>
      <c r="U30" s="34">
        <v>2673.9497520000632</v>
      </c>
      <c r="V30" s="34">
        <v>2306.7841733413261</v>
      </c>
      <c r="W30" s="34">
        <v>3853.2473460482397</v>
      </c>
    </row>
    <row r="31" spans="2:23" x14ac:dyDescent="0.25">
      <c r="L31" s="207"/>
      <c r="M31" s="75">
        <v>10720</v>
      </c>
      <c r="N31" s="172" t="s">
        <v>519</v>
      </c>
      <c r="O31" s="172"/>
      <c r="P31" s="172"/>
      <c r="Q31" s="172"/>
      <c r="R31" s="26">
        <v>0.92731601514378026</v>
      </c>
      <c r="S31" s="26">
        <v>0.92920717114446116</v>
      </c>
      <c r="T31" s="26">
        <v>0.9293691464918209</v>
      </c>
      <c r="U31" s="34">
        <v>4562.4973263424099</v>
      </c>
      <c r="V31" s="34">
        <v>4436.7633078948475</v>
      </c>
      <c r="W31" s="34">
        <v>3628.16365439627</v>
      </c>
    </row>
    <row r="32" spans="2:23" x14ac:dyDescent="0.25">
      <c r="L32" s="207"/>
      <c r="M32" s="75">
        <v>10410</v>
      </c>
      <c r="N32" s="172" t="s">
        <v>520</v>
      </c>
      <c r="O32" s="172"/>
      <c r="P32" s="172"/>
      <c r="Q32" s="172"/>
      <c r="R32" s="26">
        <v>0.99019184462139487</v>
      </c>
      <c r="S32" s="26">
        <v>0.99770541832848181</v>
      </c>
      <c r="T32" s="26">
        <v>0.99890037626039141</v>
      </c>
      <c r="U32" s="34">
        <v>2366.4948886813695</v>
      </c>
      <c r="V32" s="34">
        <v>2646.4925623419931</v>
      </c>
      <c r="W32" s="34">
        <v>3563.0457832280163</v>
      </c>
    </row>
    <row r="33" spans="2:23" x14ac:dyDescent="0.25">
      <c r="L33" s="207"/>
      <c r="M33" s="75">
        <v>10390</v>
      </c>
      <c r="N33" s="172" t="s">
        <v>521</v>
      </c>
      <c r="O33" s="172"/>
      <c r="P33" s="172"/>
      <c r="Q33" s="172"/>
      <c r="R33" s="26">
        <v>0.9331699047628047</v>
      </c>
      <c r="S33" s="26">
        <v>0.9345988350309069</v>
      </c>
      <c r="T33" s="26">
        <v>0.94001992737959328</v>
      </c>
      <c r="U33" s="34">
        <v>2367.585838548011</v>
      </c>
      <c r="V33" s="34">
        <v>2245.3248185181046</v>
      </c>
      <c r="W33" s="34">
        <v>2171.0074763368984</v>
      </c>
    </row>
    <row r="34" spans="2:23" x14ac:dyDescent="0.25">
      <c r="L34" s="207"/>
      <c r="M34" s="75">
        <v>10610</v>
      </c>
      <c r="N34" s="172" t="s">
        <v>175</v>
      </c>
      <c r="O34" s="172"/>
      <c r="P34" s="172"/>
      <c r="Q34" s="172"/>
      <c r="R34" s="26">
        <v>0.90136541551432847</v>
      </c>
      <c r="S34" s="26">
        <v>0.94241334042498703</v>
      </c>
      <c r="T34" s="26">
        <v>0.97202450423929965</v>
      </c>
      <c r="U34" s="34">
        <v>1125.0150840900164</v>
      </c>
      <c r="V34" s="34">
        <v>1456.8647162442248</v>
      </c>
      <c r="W34" s="34">
        <v>2065.1306446099074</v>
      </c>
    </row>
    <row r="35" spans="2:23" x14ac:dyDescent="0.25">
      <c r="L35" s="207"/>
      <c r="M35" s="75">
        <v>10110</v>
      </c>
      <c r="N35" s="172" t="s">
        <v>522</v>
      </c>
      <c r="O35" s="172"/>
      <c r="P35" s="172"/>
      <c r="Q35" s="172"/>
      <c r="R35" s="26">
        <v>0.77107645160982552</v>
      </c>
      <c r="S35" s="26">
        <v>0.78727672057755427</v>
      </c>
      <c r="T35" s="26">
        <v>0.78537833901114229</v>
      </c>
      <c r="U35" s="34">
        <v>1271.6037243912795</v>
      </c>
      <c r="V35" s="34">
        <v>1437.9143354763769</v>
      </c>
      <c r="W35" s="34">
        <v>1620.3304241451135</v>
      </c>
    </row>
    <row r="36" spans="2:23" x14ac:dyDescent="0.25">
      <c r="L36" s="207"/>
      <c r="M36" s="75">
        <v>10890</v>
      </c>
      <c r="N36" s="172" t="s">
        <v>523</v>
      </c>
      <c r="O36" s="172"/>
      <c r="P36" s="172"/>
      <c r="Q36" s="172"/>
      <c r="R36" s="26">
        <v>0.83039834596082618</v>
      </c>
      <c r="S36" s="26">
        <v>0.78233280577116493</v>
      </c>
      <c r="T36" s="26">
        <v>0.75538573208275417</v>
      </c>
      <c r="U36" s="34">
        <v>3571.9320709677249</v>
      </c>
      <c r="V36" s="34">
        <v>2635.2130530456116</v>
      </c>
      <c r="W36" s="34">
        <v>1565.0515981527656</v>
      </c>
    </row>
    <row r="37" spans="2:23" x14ac:dyDescent="0.25">
      <c r="L37" s="207"/>
      <c r="M37" s="75">
        <v>10130</v>
      </c>
      <c r="N37" s="172" t="s">
        <v>524</v>
      </c>
      <c r="O37" s="172"/>
      <c r="P37" s="172"/>
      <c r="Q37" s="172"/>
      <c r="R37" s="26">
        <v>0.87293779703574637</v>
      </c>
      <c r="S37" s="26">
        <v>0.8521792846750933</v>
      </c>
      <c r="T37" s="26">
        <v>0.8452555352252954</v>
      </c>
      <c r="U37" s="34">
        <v>2212.422877130432</v>
      </c>
      <c r="V37" s="34">
        <v>1802.377381730287</v>
      </c>
      <c r="W37" s="34">
        <v>1511.2669522027286</v>
      </c>
    </row>
    <row r="38" spans="2:23" x14ac:dyDescent="0.25">
      <c r="L38" s="207"/>
      <c r="M38" s="75">
        <v>10510</v>
      </c>
      <c r="N38" s="172" t="s">
        <v>525</v>
      </c>
      <c r="O38" s="172"/>
      <c r="P38" s="172"/>
      <c r="Q38" s="172"/>
      <c r="R38" s="26">
        <v>0.90294163324011012</v>
      </c>
      <c r="S38" s="26">
        <v>0.88827694904745602</v>
      </c>
      <c r="T38" s="26">
        <v>0.88024264763038607</v>
      </c>
      <c r="U38" s="34">
        <v>1266.6077455033844</v>
      </c>
      <c r="V38" s="34">
        <v>1212.217092766633</v>
      </c>
      <c r="W38" s="34">
        <v>1278.5842377238746</v>
      </c>
    </row>
    <row r="39" spans="2:23" x14ac:dyDescent="0.25">
      <c r="L39" s="207"/>
      <c r="M39" s="75">
        <v>10710</v>
      </c>
      <c r="N39" s="172" t="s">
        <v>526</v>
      </c>
      <c r="O39" s="172"/>
      <c r="P39" s="172"/>
      <c r="Q39" s="172"/>
      <c r="R39" s="26">
        <v>0.48638044010198517</v>
      </c>
      <c r="S39" s="26">
        <v>0.46043482460290763</v>
      </c>
      <c r="T39" s="26">
        <v>0.43851614824730228</v>
      </c>
      <c r="U39" s="34">
        <v>436.19617358368441</v>
      </c>
      <c r="V39" s="34">
        <v>387.89185131157029</v>
      </c>
      <c r="W39" s="34">
        <v>362.57248457616845</v>
      </c>
    </row>
    <row r="41" spans="2:23" x14ac:dyDescent="0.25">
      <c r="B41" s="164" t="s">
        <v>435</v>
      </c>
      <c r="C41" s="164"/>
      <c r="D41" s="164"/>
      <c r="E41" s="164"/>
      <c r="F41" s="164"/>
      <c r="G41" s="164"/>
      <c r="H41" s="164"/>
      <c r="I41" s="164"/>
      <c r="J41" s="164"/>
    </row>
    <row r="47" spans="2:23" x14ac:dyDescent="0.25">
      <c r="R47" s="160" t="s">
        <v>399</v>
      </c>
      <c r="S47" s="160"/>
      <c r="T47" s="160"/>
      <c r="U47" s="160" t="s">
        <v>440</v>
      </c>
      <c r="V47" s="160"/>
      <c r="W47" s="160"/>
    </row>
    <row r="48" spans="2:23" x14ac:dyDescent="0.25">
      <c r="R48" s="21">
        <v>2015</v>
      </c>
      <c r="S48" s="21">
        <v>2019</v>
      </c>
      <c r="T48" s="21">
        <v>2023</v>
      </c>
      <c r="U48" s="21">
        <v>2015</v>
      </c>
      <c r="V48" s="21">
        <v>2019</v>
      </c>
      <c r="W48" s="21">
        <v>2023</v>
      </c>
    </row>
    <row r="49" spans="2:23" x14ac:dyDescent="0.25">
      <c r="L49" s="159" t="s">
        <v>134</v>
      </c>
      <c r="M49" s="75">
        <v>11050</v>
      </c>
      <c r="N49" s="172" t="s">
        <v>191</v>
      </c>
      <c r="O49" s="172"/>
      <c r="P49" s="172"/>
      <c r="Q49" s="172"/>
      <c r="R49" s="26">
        <v>0.98772068424051296</v>
      </c>
      <c r="S49" s="26">
        <v>0.98248215969756747</v>
      </c>
      <c r="T49" s="26">
        <v>0.9797045752356135</v>
      </c>
      <c r="U49" s="34">
        <v>3776.657691015736</v>
      </c>
      <c r="V49" s="34">
        <v>3791.8254538335259</v>
      </c>
      <c r="W49" s="34">
        <v>4185.5014488834495</v>
      </c>
    </row>
    <row r="50" spans="2:23" x14ac:dyDescent="0.25">
      <c r="L50" s="159"/>
      <c r="M50" s="75">
        <v>11010</v>
      </c>
      <c r="N50" s="172" t="s">
        <v>527</v>
      </c>
      <c r="O50" s="172"/>
      <c r="P50" s="172"/>
      <c r="Q50" s="172"/>
      <c r="R50" s="26">
        <v>0.93733360286818412</v>
      </c>
      <c r="S50" s="26">
        <v>0.91287983513246573</v>
      </c>
      <c r="T50" s="26">
        <v>0.92886647972652314</v>
      </c>
      <c r="U50" s="34">
        <v>2069.2384175676743</v>
      </c>
      <c r="V50" s="34">
        <v>1999.5286422921363</v>
      </c>
      <c r="W50" s="34">
        <v>3475.9940578903211</v>
      </c>
    </row>
    <row r="51" spans="2:23" x14ac:dyDescent="0.25">
      <c r="L51" s="159"/>
      <c r="M51" s="75">
        <v>11070</v>
      </c>
      <c r="N51" s="172" t="s">
        <v>193</v>
      </c>
      <c r="O51" s="172"/>
      <c r="P51" s="172"/>
      <c r="Q51" s="172"/>
      <c r="R51" s="26">
        <v>0.97000238457274979</v>
      </c>
      <c r="S51" s="26">
        <v>0.91681760487786013</v>
      </c>
      <c r="T51" s="26">
        <v>0.93810446307832951</v>
      </c>
      <c r="U51" s="34">
        <v>2836.0997603143906</v>
      </c>
      <c r="V51" s="34">
        <v>2617.5043741067498</v>
      </c>
      <c r="W51" s="34">
        <v>3124.8297138595663</v>
      </c>
    </row>
    <row r="52" spans="2:23" x14ac:dyDescent="0.25">
      <c r="L52" s="159"/>
      <c r="M52" s="75">
        <v>11060</v>
      </c>
      <c r="N52" s="172" t="s">
        <v>192</v>
      </c>
      <c r="O52" s="172"/>
      <c r="P52" s="172"/>
      <c r="Q52" s="172"/>
      <c r="R52" s="27">
        <v>1</v>
      </c>
      <c r="S52" s="27">
        <v>0.99999999999999989</v>
      </c>
      <c r="T52" s="27">
        <v>1</v>
      </c>
      <c r="U52" s="34">
        <v>3023.8836988170979</v>
      </c>
      <c r="V52" s="34">
        <v>2473.109286355274</v>
      </c>
      <c r="W52" s="34">
        <v>2400.1256509825471</v>
      </c>
    </row>
    <row r="53" spans="2:23" x14ac:dyDescent="0.25">
      <c r="L53" s="159"/>
      <c r="M53" s="75">
        <v>11020</v>
      </c>
      <c r="N53" s="172" t="s">
        <v>188</v>
      </c>
      <c r="O53" s="172"/>
      <c r="P53" s="172"/>
      <c r="Q53" s="172"/>
      <c r="R53" s="26">
        <v>0.74757363195966997</v>
      </c>
      <c r="S53" s="26">
        <v>0.69915693444014215</v>
      </c>
      <c r="T53" s="26">
        <v>0.67153401810318603</v>
      </c>
      <c r="U53" s="34">
        <v>974.22884831847784</v>
      </c>
      <c r="V53" s="34">
        <v>900.20578934086871</v>
      </c>
      <c r="W53" s="34">
        <v>860.38138032604638</v>
      </c>
    </row>
    <row r="59" spans="2:23" x14ac:dyDescent="0.25">
      <c r="B59" s="164" t="s">
        <v>436</v>
      </c>
      <c r="C59" s="164"/>
      <c r="D59" s="164"/>
      <c r="E59" s="164"/>
      <c r="F59" s="164"/>
      <c r="G59" s="164"/>
      <c r="H59" s="164"/>
      <c r="I59" s="164"/>
      <c r="J59" s="164"/>
    </row>
    <row r="64" spans="2:23" x14ac:dyDescent="0.25">
      <c r="R64" s="160" t="s">
        <v>399</v>
      </c>
      <c r="S64" s="160"/>
      <c r="T64" s="160"/>
      <c r="U64" s="160" t="s">
        <v>440</v>
      </c>
      <c r="V64" s="160"/>
      <c r="W64" s="160"/>
    </row>
    <row r="65" spans="2:23" x14ac:dyDescent="0.25">
      <c r="R65" s="21">
        <v>2015</v>
      </c>
      <c r="S65" s="21">
        <v>2019</v>
      </c>
      <c r="T65" s="21">
        <v>2023</v>
      </c>
      <c r="U65" s="21">
        <v>2015</v>
      </c>
      <c r="V65" s="21">
        <v>2019</v>
      </c>
      <c r="W65" s="21">
        <v>2023</v>
      </c>
    </row>
    <row r="66" spans="2:23" x14ac:dyDescent="0.25">
      <c r="L66" s="207" t="s">
        <v>135</v>
      </c>
      <c r="M66" s="75">
        <v>46360</v>
      </c>
      <c r="N66" s="205" t="s">
        <v>530</v>
      </c>
      <c r="O66" s="205"/>
      <c r="P66" s="205"/>
      <c r="Q66" s="205"/>
      <c r="R66" s="26">
        <v>0.71935577184802613</v>
      </c>
      <c r="S66" s="26">
        <v>0.74142171628648712</v>
      </c>
      <c r="T66" s="26">
        <v>0.76808876038182428</v>
      </c>
      <c r="U66" s="34">
        <v>1220.6666805849632</v>
      </c>
      <c r="V66" s="34">
        <v>1229.3332523613808</v>
      </c>
      <c r="W66" s="34">
        <v>1605.4700460103802</v>
      </c>
    </row>
    <row r="67" spans="2:23" x14ac:dyDescent="0.25">
      <c r="L67" s="207"/>
      <c r="M67" s="75">
        <v>46380</v>
      </c>
      <c r="N67" s="172" t="s">
        <v>201</v>
      </c>
      <c r="O67" s="172"/>
      <c r="P67" s="172"/>
      <c r="Q67" s="172"/>
      <c r="R67" s="26">
        <v>0.80560867513638912</v>
      </c>
      <c r="S67" s="26">
        <v>0.83022656820321383</v>
      </c>
      <c r="T67" s="26">
        <v>0.81501631308083344</v>
      </c>
      <c r="U67" s="34">
        <v>1123.5365130377497</v>
      </c>
      <c r="V67" s="34">
        <v>1504.1412567452544</v>
      </c>
      <c r="W67" s="34">
        <v>1085.6596081867247</v>
      </c>
    </row>
    <row r="68" spans="2:23" x14ac:dyDescent="0.25">
      <c r="L68" s="207"/>
      <c r="M68" s="75">
        <v>46330</v>
      </c>
      <c r="N68" s="172" t="s">
        <v>528</v>
      </c>
      <c r="O68" s="172"/>
      <c r="P68" s="172"/>
      <c r="Q68" s="172"/>
      <c r="R68" s="26">
        <v>0.66563661771787896</v>
      </c>
      <c r="S68" s="26">
        <v>0.69692868093461691</v>
      </c>
      <c r="T68" s="26">
        <v>0.75009303150358508</v>
      </c>
      <c r="U68" s="34">
        <v>714.79975834424215</v>
      </c>
      <c r="V68" s="34">
        <v>851.75767719945281</v>
      </c>
      <c r="W68" s="34">
        <v>960.88868134031395</v>
      </c>
    </row>
    <row r="69" spans="2:23" x14ac:dyDescent="0.25">
      <c r="L69" s="207"/>
      <c r="M69" s="75">
        <v>46310</v>
      </c>
      <c r="N69" s="172" t="s">
        <v>195</v>
      </c>
      <c r="O69" s="172"/>
      <c r="P69" s="172"/>
      <c r="Q69" s="172"/>
      <c r="R69" s="26">
        <v>0.68365912648478755</v>
      </c>
      <c r="S69" s="26">
        <v>0.67895249655231882</v>
      </c>
      <c r="T69" s="26">
        <v>0.71050056472853929</v>
      </c>
      <c r="U69" s="34">
        <v>630.07563314294532</v>
      </c>
      <c r="V69" s="34">
        <v>664.78825818164614</v>
      </c>
      <c r="W69" s="34">
        <v>741.07206593937315</v>
      </c>
    </row>
    <row r="70" spans="2:23" x14ac:dyDescent="0.25">
      <c r="L70" s="207"/>
      <c r="M70" s="75">
        <v>46210</v>
      </c>
      <c r="N70" s="172" t="s">
        <v>194</v>
      </c>
      <c r="O70" s="172"/>
      <c r="P70" s="172"/>
      <c r="Q70" s="172"/>
      <c r="R70" s="26">
        <v>0.64984985101957948</v>
      </c>
      <c r="S70" s="26">
        <v>0.67827311073880514</v>
      </c>
      <c r="T70" s="26">
        <v>0.6939386895567996</v>
      </c>
      <c r="U70" s="34">
        <v>604.88906077588581</v>
      </c>
      <c r="V70" s="34">
        <v>600.02213583725006</v>
      </c>
      <c r="W70" s="34">
        <v>705.87102468968124</v>
      </c>
    </row>
    <row r="71" spans="2:23" x14ac:dyDescent="0.25">
      <c r="L71" s="207"/>
      <c r="M71" s="75" t="s">
        <v>567</v>
      </c>
      <c r="N71" s="172" t="s">
        <v>529</v>
      </c>
      <c r="O71" s="172"/>
      <c r="P71" s="172"/>
      <c r="Q71" s="172"/>
      <c r="R71" s="26">
        <v>0.57485909025435844</v>
      </c>
      <c r="S71" s="26">
        <v>0.58929323066644335</v>
      </c>
      <c r="T71" s="26">
        <v>0.61353669483707385</v>
      </c>
      <c r="U71" s="34">
        <v>719.92557418203523</v>
      </c>
      <c r="V71" s="34">
        <v>701.16237295919996</v>
      </c>
      <c r="W71" s="34">
        <v>671.64446464874993</v>
      </c>
    </row>
    <row r="72" spans="2:23" x14ac:dyDescent="0.25">
      <c r="L72" s="207"/>
      <c r="M72" s="75" t="s">
        <v>566</v>
      </c>
      <c r="N72" s="172" t="s">
        <v>198</v>
      </c>
      <c r="O72" s="172"/>
      <c r="P72" s="172"/>
      <c r="Q72" s="172"/>
      <c r="R72" s="26">
        <v>0.61724107103496773</v>
      </c>
      <c r="S72" s="26">
        <v>0.6056440734569557</v>
      </c>
      <c r="T72" s="26">
        <v>0.55505718765130707</v>
      </c>
      <c r="U72" s="34">
        <v>1082.0871710048639</v>
      </c>
      <c r="V72" s="34">
        <v>1023.593219144983</v>
      </c>
      <c r="W72" s="34">
        <v>574.47780433059961</v>
      </c>
    </row>
    <row r="77" spans="2:23" x14ac:dyDescent="0.25">
      <c r="B77" s="164" t="s">
        <v>437</v>
      </c>
      <c r="C77" s="164"/>
      <c r="D77" s="164"/>
      <c r="E77" s="164"/>
      <c r="F77" s="164"/>
      <c r="G77" s="164"/>
      <c r="H77" s="164"/>
      <c r="I77" s="164"/>
      <c r="J77" s="164"/>
    </row>
    <row r="83" spans="2:23" x14ac:dyDescent="0.25">
      <c r="R83" s="160" t="s">
        <v>399</v>
      </c>
      <c r="S83" s="160"/>
      <c r="T83" s="160"/>
      <c r="U83" s="160" t="s">
        <v>440</v>
      </c>
      <c r="V83" s="160"/>
      <c r="W83" s="160"/>
    </row>
    <row r="84" spans="2:23" x14ac:dyDescent="0.25">
      <c r="R84" s="21">
        <v>2015</v>
      </c>
      <c r="S84" s="21">
        <v>2019</v>
      </c>
      <c r="T84" s="21">
        <v>2023</v>
      </c>
      <c r="U84" s="21">
        <v>2015</v>
      </c>
      <c r="V84" s="21">
        <v>2019</v>
      </c>
      <c r="W84" s="21">
        <v>2023</v>
      </c>
    </row>
    <row r="85" spans="2:23" x14ac:dyDescent="0.25">
      <c r="L85" s="159" t="s">
        <v>133</v>
      </c>
      <c r="M85" s="75">
        <v>47220</v>
      </c>
      <c r="N85" s="172" t="s">
        <v>205</v>
      </c>
      <c r="O85" s="172"/>
      <c r="P85" s="172"/>
      <c r="Q85" s="172"/>
      <c r="R85" s="26">
        <v>0.66828549667055459</v>
      </c>
      <c r="S85" s="26">
        <v>0.77647836145744853</v>
      </c>
      <c r="T85" s="26">
        <v>0.81519991514498602</v>
      </c>
      <c r="U85" s="34">
        <v>741.18377354276492</v>
      </c>
      <c r="V85" s="34">
        <v>2063.0130672603927</v>
      </c>
      <c r="W85" s="34">
        <v>2684.8759041646686</v>
      </c>
    </row>
    <row r="86" spans="2:23" x14ac:dyDescent="0.25">
      <c r="L86" s="159"/>
      <c r="M86" s="75">
        <v>47290</v>
      </c>
      <c r="N86" s="172" t="s">
        <v>209</v>
      </c>
      <c r="O86" s="172"/>
      <c r="P86" s="172"/>
      <c r="Q86" s="172"/>
      <c r="R86" s="26">
        <v>0.8307952929072201</v>
      </c>
      <c r="S86" s="26">
        <v>0.79636606136023036</v>
      </c>
      <c r="T86" s="26">
        <v>0.77267613354540765</v>
      </c>
      <c r="U86" s="34">
        <v>2689.8718001175453</v>
      </c>
      <c r="V86" s="34">
        <v>2327.842760355602</v>
      </c>
      <c r="W86" s="34">
        <v>1836.6099887477769</v>
      </c>
    </row>
    <row r="87" spans="2:23" x14ac:dyDescent="0.25">
      <c r="L87" s="159"/>
      <c r="M87" s="75">
        <v>47110</v>
      </c>
      <c r="N87" s="172" t="s">
        <v>203</v>
      </c>
      <c r="O87" s="172"/>
      <c r="P87" s="172"/>
      <c r="Q87" s="172"/>
      <c r="R87" s="26">
        <v>0.78396510456087898</v>
      </c>
      <c r="S87" s="26">
        <v>0.78324714069074197</v>
      </c>
      <c r="T87" s="26">
        <v>0.79497067185405557</v>
      </c>
      <c r="U87" s="34">
        <v>1293.1919650417549</v>
      </c>
      <c r="V87" s="34">
        <v>1303.4045140246737</v>
      </c>
      <c r="W87" s="34">
        <v>1326.2058812447597</v>
      </c>
    </row>
    <row r="95" spans="2:23" x14ac:dyDescent="0.25">
      <c r="B95" s="163" t="s">
        <v>234</v>
      </c>
      <c r="C95" s="163"/>
      <c r="D95" s="163"/>
      <c r="E95" s="163"/>
      <c r="F95" s="163"/>
      <c r="G95" s="163"/>
      <c r="H95" s="163"/>
      <c r="I95" s="163"/>
      <c r="J95" s="163"/>
    </row>
  </sheetData>
  <mergeCells count="58">
    <mergeCell ref="N50:Q50"/>
    <mergeCell ref="N49:Q49"/>
    <mergeCell ref="N85:Q85"/>
    <mergeCell ref="N87:Q87"/>
    <mergeCell ref="N86:Q86"/>
    <mergeCell ref="N67:Q67"/>
    <mergeCell ref="N66:Q66"/>
    <mergeCell ref="N53:Q53"/>
    <mergeCell ref="N52:Q52"/>
    <mergeCell ref="N51:Q51"/>
    <mergeCell ref="N72:Q72"/>
    <mergeCell ref="N71:Q71"/>
    <mergeCell ref="N70:Q70"/>
    <mergeCell ref="N69:Q69"/>
    <mergeCell ref="N68:Q68"/>
    <mergeCell ref="N29:Q29"/>
    <mergeCell ref="N28:Q28"/>
    <mergeCell ref="N27:Q27"/>
    <mergeCell ref="N17:Q17"/>
    <mergeCell ref="N16:Q16"/>
    <mergeCell ref="N34:Q34"/>
    <mergeCell ref="N33:Q33"/>
    <mergeCell ref="N32:Q32"/>
    <mergeCell ref="N31:Q31"/>
    <mergeCell ref="N30:Q30"/>
    <mergeCell ref="N39:Q39"/>
    <mergeCell ref="N38:Q38"/>
    <mergeCell ref="N37:Q37"/>
    <mergeCell ref="N36:Q36"/>
    <mergeCell ref="N35:Q35"/>
    <mergeCell ref="B95:J95"/>
    <mergeCell ref="B5:J5"/>
    <mergeCell ref="B23:J23"/>
    <mergeCell ref="B41:J41"/>
    <mergeCell ref="B59:J59"/>
    <mergeCell ref="B77:J77"/>
    <mergeCell ref="N12:Q12"/>
    <mergeCell ref="U9:W9"/>
    <mergeCell ref="R9:T9"/>
    <mergeCell ref="C2:J3"/>
    <mergeCell ref="B2:B3"/>
    <mergeCell ref="N11:Q11"/>
    <mergeCell ref="L85:L87"/>
    <mergeCell ref="L66:L72"/>
    <mergeCell ref="R83:T83"/>
    <mergeCell ref="U83:W83"/>
    <mergeCell ref="L11:L17"/>
    <mergeCell ref="L27:L39"/>
    <mergeCell ref="L49:L53"/>
    <mergeCell ref="R25:T25"/>
    <mergeCell ref="U25:W25"/>
    <mergeCell ref="R47:T47"/>
    <mergeCell ref="U47:W47"/>
    <mergeCell ref="R64:T64"/>
    <mergeCell ref="U64:W64"/>
    <mergeCell ref="N15:Q15"/>
    <mergeCell ref="N14:Q14"/>
    <mergeCell ref="N13:Q13"/>
  </mergeCells>
  <hyperlinks>
    <hyperlink ref="A1" location="Obsah!A1" display="Obsah" xr:uid="{00000000-0004-0000-3700-000000000000}"/>
  </hyperlinks>
  <pageMargins left="0.7" right="0.7" top="0.75" bottom="0.75" header="0.3" footer="0.3"/>
  <pageSetup paperSize="9" orientation="portrait" r:id="rId1"/>
  <ignoredErrors>
    <ignoredError sqref="M11:M1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zoomScale="70" zoomScaleNormal="70" workbookViewId="0">
      <selection activeCell="I31" sqref="I31"/>
    </sheetView>
  </sheetViews>
  <sheetFormatPr defaultRowHeight="13.5" x14ac:dyDescent="0.25"/>
  <cols>
    <col min="1" max="12" width="8.6640625" style="8"/>
    <col min="13" max="13" width="11.08203125" style="24" customWidth="1"/>
    <col min="14" max="15" width="8.6640625" style="24"/>
    <col min="16" max="16" width="9.25" style="24" customWidth="1"/>
    <col min="17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49</v>
      </c>
      <c r="C2" s="155" t="s">
        <v>130</v>
      </c>
      <c r="D2" s="155"/>
      <c r="E2" s="155"/>
      <c r="F2" s="155"/>
      <c r="G2" s="155"/>
      <c r="H2" s="155"/>
      <c r="I2" s="155"/>
      <c r="J2" s="155"/>
      <c r="K2" s="9"/>
      <c r="L2" s="9"/>
      <c r="M2" s="43"/>
      <c r="N2" s="43"/>
      <c r="O2" s="43"/>
    </row>
    <row r="3" spans="1:16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16" x14ac:dyDescent="0.25">
      <c r="N4" s="50">
        <v>2015</v>
      </c>
      <c r="O4" s="50">
        <v>2023</v>
      </c>
      <c r="P4" s="50" t="s">
        <v>446</v>
      </c>
    </row>
    <row r="5" spans="1:16" x14ac:dyDescent="0.25">
      <c r="L5" s="159" t="s">
        <v>449</v>
      </c>
      <c r="M5" s="41" t="s">
        <v>318</v>
      </c>
      <c r="N5" s="24">
        <v>117.9</v>
      </c>
      <c r="O5" s="24">
        <v>118.9</v>
      </c>
      <c r="P5" s="24">
        <v>100</v>
      </c>
    </row>
    <row r="6" spans="1:16" x14ac:dyDescent="0.25">
      <c r="L6" s="159"/>
      <c r="M6" s="41" t="s">
        <v>315</v>
      </c>
      <c r="N6" s="24">
        <v>146.4</v>
      </c>
      <c r="O6" s="24">
        <v>116.4</v>
      </c>
      <c r="P6" s="24">
        <v>100</v>
      </c>
    </row>
    <row r="7" spans="1:16" x14ac:dyDescent="0.25">
      <c r="L7" s="159"/>
      <c r="M7" s="41" t="s">
        <v>311</v>
      </c>
      <c r="N7" s="24">
        <v>105.9</v>
      </c>
      <c r="O7" s="24">
        <v>115.7</v>
      </c>
      <c r="P7" s="24">
        <v>100</v>
      </c>
    </row>
    <row r="8" spans="1:16" x14ac:dyDescent="0.25">
      <c r="L8" s="159"/>
      <c r="M8" s="41" t="s">
        <v>319</v>
      </c>
      <c r="N8" s="24">
        <v>121.6</v>
      </c>
      <c r="O8" s="24">
        <v>113.1</v>
      </c>
      <c r="P8" s="24">
        <v>100</v>
      </c>
    </row>
    <row r="9" spans="1:16" x14ac:dyDescent="0.25">
      <c r="L9" s="159"/>
      <c r="M9" s="41" t="s">
        <v>310</v>
      </c>
      <c r="N9" s="24">
        <v>121.1</v>
      </c>
      <c r="O9" s="24">
        <v>110.4</v>
      </c>
      <c r="P9" s="24">
        <v>100</v>
      </c>
    </row>
    <row r="10" spans="1:16" x14ac:dyDescent="0.25">
      <c r="L10" s="159"/>
      <c r="M10" s="41" t="s">
        <v>300</v>
      </c>
      <c r="N10" s="24">
        <v>89.4</v>
      </c>
      <c r="O10" s="24">
        <v>109.3</v>
      </c>
      <c r="P10" s="24">
        <v>100</v>
      </c>
    </row>
    <row r="11" spans="1:16" x14ac:dyDescent="0.25">
      <c r="L11" s="159"/>
      <c r="M11" s="41" t="s">
        <v>299</v>
      </c>
      <c r="N11" s="24">
        <v>89.8</v>
      </c>
      <c r="O11" s="24">
        <v>106.8</v>
      </c>
      <c r="P11" s="24">
        <v>100</v>
      </c>
    </row>
    <row r="12" spans="1:16" x14ac:dyDescent="0.25">
      <c r="L12" s="159"/>
      <c r="M12" s="41" t="s">
        <v>309</v>
      </c>
      <c r="N12" s="24">
        <v>111</v>
      </c>
      <c r="O12" s="24">
        <v>106.7</v>
      </c>
      <c r="P12" s="24">
        <v>100</v>
      </c>
    </row>
    <row r="13" spans="1:16" x14ac:dyDescent="0.25">
      <c r="L13" s="159"/>
      <c r="M13" s="41" t="s">
        <v>288</v>
      </c>
      <c r="N13" s="24">
        <v>90.1</v>
      </c>
      <c r="O13" s="24">
        <v>106.7</v>
      </c>
      <c r="P13" s="24">
        <v>100</v>
      </c>
    </row>
    <row r="14" spans="1:16" x14ac:dyDescent="0.25">
      <c r="L14" s="159"/>
      <c r="M14" s="41" t="s">
        <v>316</v>
      </c>
      <c r="N14" s="24">
        <v>104.7</v>
      </c>
      <c r="O14" s="24">
        <v>106.2</v>
      </c>
      <c r="P14" s="24">
        <v>100</v>
      </c>
    </row>
    <row r="15" spans="1:16" x14ac:dyDescent="0.25">
      <c r="L15" s="159"/>
      <c r="M15" s="41" t="s">
        <v>286</v>
      </c>
      <c r="N15" s="24">
        <v>121.9</v>
      </c>
      <c r="O15" s="24">
        <v>105.7</v>
      </c>
      <c r="P15" s="24">
        <v>100</v>
      </c>
    </row>
    <row r="16" spans="1:16" x14ac:dyDescent="0.25">
      <c r="L16" s="159"/>
      <c r="M16" s="41" t="s">
        <v>305</v>
      </c>
      <c r="N16" s="24">
        <v>104.3</v>
      </c>
      <c r="O16" s="24">
        <v>105.7</v>
      </c>
      <c r="P16" s="24">
        <v>100</v>
      </c>
    </row>
    <row r="17" spans="2:16" x14ac:dyDescent="0.25">
      <c r="L17" s="159"/>
      <c r="M17" s="41" t="s">
        <v>314</v>
      </c>
      <c r="N17" s="24">
        <v>109.7</v>
      </c>
      <c r="O17" s="24">
        <v>105.6</v>
      </c>
      <c r="P17" s="24">
        <v>100</v>
      </c>
    </row>
    <row r="18" spans="2:16" x14ac:dyDescent="0.25">
      <c r="L18" s="159"/>
      <c r="M18" s="41" t="s">
        <v>308</v>
      </c>
      <c r="N18" s="24">
        <v>126</v>
      </c>
      <c r="O18" s="24">
        <v>105.3</v>
      </c>
      <c r="P18" s="24">
        <v>100</v>
      </c>
    </row>
    <row r="19" spans="2:16" x14ac:dyDescent="0.25">
      <c r="L19" s="159"/>
      <c r="M19" s="41" t="s">
        <v>312</v>
      </c>
      <c r="N19" s="24">
        <v>108.7</v>
      </c>
      <c r="O19" s="24">
        <v>104.2</v>
      </c>
      <c r="P19" s="24">
        <v>100</v>
      </c>
    </row>
    <row r="20" spans="2:16" x14ac:dyDescent="0.25">
      <c r="L20" s="159"/>
      <c r="M20" s="41" t="s">
        <v>307</v>
      </c>
      <c r="N20" s="24">
        <v>111</v>
      </c>
      <c r="O20" s="24">
        <v>102.3</v>
      </c>
      <c r="P20" s="24">
        <v>100</v>
      </c>
    </row>
    <row r="21" spans="2:16" x14ac:dyDescent="0.25">
      <c r="B21" s="157" t="s">
        <v>129</v>
      </c>
      <c r="C21" s="157"/>
      <c r="D21" s="157"/>
      <c r="E21" s="157"/>
      <c r="F21" s="157"/>
      <c r="G21" s="157"/>
      <c r="H21" s="157"/>
      <c r="I21" s="157"/>
      <c r="J21" s="157"/>
      <c r="L21" s="159"/>
      <c r="M21" s="41" t="s">
        <v>304</v>
      </c>
      <c r="N21" s="24">
        <v>95.8</v>
      </c>
      <c r="O21" s="24">
        <v>101.8</v>
      </c>
      <c r="P21" s="24">
        <v>100</v>
      </c>
    </row>
    <row r="22" spans="2:16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41" t="s">
        <v>303</v>
      </c>
      <c r="N22" s="24">
        <v>92.7</v>
      </c>
      <c r="O22" s="24">
        <v>101.7</v>
      </c>
      <c r="P22" s="24">
        <v>100</v>
      </c>
    </row>
    <row r="23" spans="2:16" x14ac:dyDescent="0.25">
      <c r="L23" s="159"/>
      <c r="M23" s="41" t="s">
        <v>301</v>
      </c>
      <c r="N23" s="24">
        <v>78.8</v>
      </c>
      <c r="O23" s="24">
        <v>101.3</v>
      </c>
      <c r="P23" s="24">
        <v>100</v>
      </c>
    </row>
    <row r="24" spans="2:16" x14ac:dyDescent="0.25">
      <c r="L24" s="159"/>
      <c r="M24" s="41" t="s">
        <v>285</v>
      </c>
      <c r="N24" s="24">
        <v>79.900000000000006</v>
      </c>
      <c r="O24" s="24">
        <v>100.9</v>
      </c>
      <c r="P24" s="24">
        <v>100</v>
      </c>
    </row>
    <row r="25" spans="2:16" x14ac:dyDescent="0.25">
      <c r="L25" s="159"/>
      <c r="M25" s="41" t="s">
        <v>306</v>
      </c>
      <c r="N25" s="24">
        <v>97.6</v>
      </c>
      <c r="O25" s="24">
        <v>100.6</v>
      </c>
      <c r="P25" s="24">
        <v>100</v>
      </c>
    </row>
    <row r="26" spans="2:16" x14ac:dyDescent="0.25">
      <c r="L26" s="159"/>
      <c r="M26" s="41" t="s">
        <v>284</v>
      </c>
      <c r="N26" s="24">
        <v>80.3</v>
      </c>
      <c r="O26" s="24">
        <v>99.1</v>
      </c>
      <c r="P26" s="24">
        <v>100</v>
      </c>
    </row>
    <row r="27" spans="2:16" x14ac:dyDescent="0.25">
      <c r="L27" s="159"/>
      <c r="M27" s="41" t="s">
        <v>313</v>
      </c>
      <c r="N27" s="24">
        <v>93.7</v>
      </c>
      <c r="O27" s="24">
        <v>98.4</v>
      </c>
      <c r="P27" s="24">
        <v>100</v>
      </c>
    </row>
    <row r="28" spans="2:16" x14ac:dyDescent="0.25">
      <c r="L28" s="159"/>
      <c r="M28" s="41" t="s">
        <v>317</v>
      </c>
      <c r="N28" s="24">
        <v>99</v>
      </c>
      <c r="O28" s="24">
        <v>97.3</v>
      </c>
      <c r="P28" s="24">
        <v>100</v>
      </c>
    </row>
    <row r="29" spans="2:16" x14ac:dyDescent="0.25">
      <c r="L29" s="159"/>
      <c r="M29" s="41" t="s">
        <v>302</v>
      </c>
      <c r="N29" s="24">
        <v>71.099999999999994</v>
      </c>
      <c r="O29" s="24">
        <v>88.3</v>
      </c>
      <c r="P29" s="24">
        <v>100</v>
      </c>
    </row>
    <row r="30" spans="2:16" x14ac:dyDescent="0.25">
      <c r="L30" s="159"/>
      <c r="M30" s="41" t="s">
        <v>287</v>
      </c>
      <c r="N30" s="24">
        <v>63.5</v>
      </c>
      <c r="O30" s="24">
        <v>77.5</v>
      </c>
      <c r="P30" s="24">
        <v>100</v>
      </c>
    </row>
    <row r="31" spans="2:16" x14ac:dyDescent="0.25">
      <c r="L31" s="159"/>
      <c r="M31" s="41" t="s">
        <v>298</v>
      </c>
      <c r="N31" s="24">
        <v>64.7</v>
      </c>
      <c r="O31" s="24">
        <v>73.5</v>
      </c>
      <c r="P31" s="24">
        <v>100</v>
      </c>
    </row>
  </sheetData>
  <mergeCells count="4">
    <mergeCell ref="C2:J3"/>
    <mergeCell ref="B2:B3"/>
    <mergeCell ref="B21:J22"/>
    <mergeCell ref="L5:L31"/>
  </mergeCells>
  <hyperlinks>
    <hyperlink ref="A1" location="Obsah!A1" display="Obsah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"/>
  <sheetViews>
    <sheetView zoomScale="70" zoomScaleNormal="70" workbookViewId="0">
      <selection activeCell="D29" sqref="D29"/>
    </sheetView>
  </sheetViews>
  <sheetFormatPr defaultRowHeight="13.5" x14ac:dyDescent="0.25"/>
  <cols>
    <col min="1" max="11" width="8.6640625" style="8"/>
    <col min="12" max="12" width="8.6640625" style="18"/>
    <col min="13" max="13" width="11.33203125" style="18" customWidth="1"/>
    <col min="14" max="15" width="8.6640625" style="18"/>
    <col min="16" max="16384" width="8.6640625" style="8"/>
  </cols>
  <sheetData>
    <row r="1" spans="1:16" x14ac:dyDescent="0.25">
      <c r="A1" s="10" t="s">
        <v>86</v>
      </c>
    </row>
    <row r="2" spans="1:16" ht="14" customHeight="1" x14ac:dyDescent="0.25">
      <c r="B2" s="156" t="s">
        <v>50</v>
      </c>
      <c r="C2" s="155" t="s">
        <v>140</v>
      </c>
      <c r="D2" s="155"/>
      <c r="E2" s="155"/>
      <c r="F2" s="155"/>
      <c r="G2" s="155"/>
      <c r="H2" s="155"/>
      <c r="I2" s="155"/>
      <c r="J2" s="155"/>
    </row>
    <row r="3" spans="1:16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16" x14ac:dyDescent="0.25">
      <c r="N4" s="160">
        <v>2023</v>
      </c>
      <c r="O4" s="160"/>
      <c r="P4" s="160"/>
    </row>
    <row r="5" spans="1:16" x14ac:dyDescent="0.25">
      <c r="N5" s="154" t="s">
        <v>450</v>
      </c>
      <c r="O5" s="154" t="s">
        <v>451</v>
      </c>
      <c r="P5" s="154" t="s">
        <v>446</v>
      </c>
    </row>
    <row r="6" spans="1:16" x14ac:dyDescent="0.25">
      <c r="N6" s="154"/>
      <c r="O6" s="154"/>
      <c r="P6" s="154"/>
    </row>
    <row r="7" spans="1:16" x14ac:dyDescent="0.25">
      <c r="N7" s="154"/>
      <c r="O7" s="154"/>
      <c r="P7" s="154"/>
    </row>
    <row r="8" spans="1:16" ht="13.5" customHeight="1" x14ac:dyDescent="0.25">
      <c r="L8" s="159" t="s">
        <v>449</v>
      </c>
      <c r="M8" s="28" t="s">
        <v>318</v>
      </c>
      <c r="N8" s="24">
        <v>118.9</v>
      </c>
      <c r="O8" s="24">
        <v>124.7</v>
      </c>
      <c r="P8" s="24">
        <v>100</v>
      </c>
    </row>
    <row r="9" spans="1:16" x14ac:dyDescent="0.25">
      <c r="L9" s="159"/>
      <c r="M9" s="28" t="s">
        <v>315</v>
      </c>
      <c r="N9" s="24">
        <v>116.4</v>
      </c>
      <c r="O9" s="24">
        <v>122.6</v>
      </c>
      <c r="P9" s="24">
        <v>100</v>
      </c>
    </row>
    <row r="10" spans="1:16" x14ac:dyDescent="0.25">
      <c r="L10" s="159"/>
      <c r="M10" s="28" t="s">
        <v>319</v>
      </c>
      <c r="N10" s="24">
        <v>113.1</v>
      </c>
      <c r="O10" s="24">
        <v>114</v>
      </c>
      <c r="P10" s="24">
        <v>100</v>
      </c>
    </row>
    <row r="11" spans="1:16" x14ac:dyDescent="0.25">
      <c r="L11" s="159"/>
      <c r="M11" s="28" t="s">
        <v>310</v>
      </c>
      <c r="N11" s="24">
        <v>110.4</v>
      </c>
      <c r="O11" s="24">
        <v>112.4</v>
      </c>
      <c r="P11" s="24">
        <v>100</v>
      </c>
    </row>
    <row r="12" spans="1:16" x14ac:dyDescent="0.25">
      <c r="L12" s="159"/>
      <c r="M12" s="28" t="s">
        <v>286</v>
      </c>
      <c r="N12" s="24">
        <v>105.7</v>
      </c>
      <c r="O12" s="24">
        <v>110.4</v>
      </c>
      <c r="P12" s="24">
        <v>100</v>
      </c>
    </row>
    <row r="13" spans="1:16" x14ac:dyDescent="0.25">
      <c r="L13" s="159"/>
      <c r="M13" s="28" t="s">
        <v>311</v>
      </c>
      <c r="N13" s="24">
        <v>115.7</v>
      </c>
      <c r="O13" s="24">
        <v>110.1</v>
      </c>
      <c r="P13" s="24">
        <v>100</v>
      </c>
    </row>
    <row r="14" spans="1:16" x14ac:dyDescent="0.25">
      <c r="L14" s="159"/>
      <c r="M14" s="28" t="s">
        <v>309</v>
      </c>
      <c r="N14" s="24">
        <v>106.7</v>
      </c>
      <c r="O14" s="24">
        <v>109.6</v>
      </c>
      <c r="P14" s="24">
        <v>100</v>
      </c>
    </row>
    <row r="15" spans="1:16" x14ac:dyDescent="0.25">
      <c r="L15" s="159"/>
      <c r="M15" s="28" t="s">
        <v>300</v>
      </c>
      <c r="N15" s="24">
        <v>109.3</v>
      </c>
      <c r="O15" s="24">
        <v>107.1</v>
      </c>
      <c r="P15" s="24">
        <v>100</v>
      </c>
    </row>
    <row r="16" spans="1:16" x14ac:dyDescent="0.25">
      <c r="L16" s="159"/>
      <c r="M16" s="28" t="s">
        <v>308</v>
      </c>
      <c r="N16" s="24">
        <v>105.3</v>
      </c>
      <c r="O16" s="24">
        <v>106.5</v>
      </c>
      <c r="P16" s="24">
        <v>100</v>
      </c>
    </row>
    <row r="17" spans="2:16" x14ac:dyDescent="0.25">
      <c r="L17" s="159"/>
      <c r="M17" s="28" t="s">
        <v>299</v>
      </c>
      <c r="N17" s="24">
        <v>106.8</v>
      </c>
      <c r="O17" s="24">
        <v>106.3</v>
      </c>
      <c r="P17" s="24">
        <v>100</v>
      </c>
    </row>
    <row r="18" spans="2:16" x14ac:dyDescent="0.25">
      <c r="L18" s="159"/>
      <c r="M18" s="28" t="s">
        <v>314</v>
      </c>
      <c r="N18" s="24">
        <v>105.6</v>
      </c>
      <c r="O18" s="24">
        <v>104.1</v>
      </c>
      <c r="P18" s="24">
        <v>100</v>
      </c>
    </row>
    <row r="19" spans="2:16" x14ac:dyDescent="0.25">
      <c r="L19" s="159"/>
      <c r="M19" s="28" t="s">
        <v>312</v>
      </c>
      <c r="N19" s="24">
        <v>104.2</v>
      </c>
      <c r="O19" s="24">
        <v>103.9</v>
      </c>
      <c r="P19" s="24">
        <v>100</v>
      </c>
    </row>
    <row r="20" spans="2:16" x14ac:dyDescent="0.25">
      <c r="L20" s="159"/>
      <c r="M20" s="28" t="s">
        <v>301</v>
      </c>
      <c r="N20" s="24">
        <v>101.3</v>
      </c>
      <c r="O20" s="24">
        <v>103.6</v>
      </c>
      <c r="P20" s="24">
        <v>100</v>
      </c>
    </row>
    <row r="21" spans="2:16" x14ac:dyDescent="0.25">
      <c r="B21" s="157" t="s">
        <v>242</v>
      </c>
      <c r="C21" s="157"/>
      <c r="D21" s="157"/>
      <c r="E21" s="157"/>
      <c r="F21" s="157"/>
      <c r="G21" s="157"/>
      <c r="H21" s="157"/>
      <c r="I21" s="157"/>
      <c r="J21" s="157"/>
      <c r="L21" s="159"/>
      <c r="M21" s="28" t="s">
        <v>305</v>
      </c>
      <c r="N21" s="24">
        <v>105.7</v>
      </c>
      <c r="O21" s="24">
        <v>103.3</v>
      </c>
      <c r="P21" s="24">
        <v>100</v>
      </c>
    </row>
    <row r="22" spans="2:16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L22" s="159"/>
      <c r="M22" s="28" t="s">
        <v>316</v>
      </c>
      <c r="N22" s="24">
        <v>106.2</v>
      </c>
      <c r="O22" s="24">
        <v>103.2</v>
      </c>
      <c r="P22" s="24">
        <v>100</v>
      </c>
    </row>
    <row r="23" spans="2:16" x14ac:dyDescent="0.25">
      <c r="L23" s="159"/>
      <c r="M23" s="28" t="s">
        <v>304</v>
      </c>
      <c r="N23" s="24">
        <v>101.8</v>
      </c>
      <c r="O23" s="24">
        <v>103.1</v>
      </c>
      <c r="P23" s="24">
        <v>100</v>
      </c>
    </row>
    <row r="24" spans="2:16" x14ac:dyDescent="0.25">
      <c r="L24" s="159"/>
      <c r="M24" s="28" t="s">
        <v>303</v>
      </c>
      <c r="N24" s="24">
        <v>101.7</v>
      </c>
      <c r="O24" s="24">
        <v>101.8</v>
      </c>
      <c r="P24" s="24">
        <v>100</v>
      </c>
    </row>
    <row r="25" spans="2:16" x14ac:dyDescent="0.25">
      <c r="L25" s="159"/>
      <c r="M25" s="28" t="s">
        <v>307</v>
      </c>
      <c r="N25" s="24">
        <v>102.3</v>
      </c>
      <c r="O25" s="24">
        <v>101.5</v>
      </c>
      <c r="P25" s="24">
        <v>100</v>
      </c>
    </row>
    <row r="26" spans="2:16" x14ac:dyDescent="0.25">
      <c r="L26" s="159"/>
      <c r="M26" s="28" t="s">
        <v>306</v>
      </c>
      <c r="N26" s="24">
        <v>100.6</v>
      </c>
      <c r="O26" s="24">
        <v>99.9</v>
      </c>
      <c r="P26" s="24">
        <v>100</v>
      </c>
    </row>
    <row r="27" spans="2:16" x14ac:dyDescent="0.25">
      <c r="L27" s="159"/>
      <c r="M27" s="28" t="s">
        <v>317</v>
      </c>
      <c r="N27" s="24">
        <v>97.3</v>
      </c>
      <c r="O27" s="24">
        <v>99.4</v>
      </c>
      <c r="P27" s="24">
        <v>100</v>
      </c>
    </row>
    <row r="28" spans="2:16" x14ac:dyDescent="0.25">
      <c r="L28" s="159"/>
      <c r="M28" s="28" t="s">
        <v>285</v>
      </c>
      <c r="N28" s="24">
        <v>100.9</v>
      </c>
      <c r="O28" s="24">
        <v>98.6</v>
      </c>
      <c r="P28" s="24">
        <v>100</v>
      </c>
    </row>
    <row r="29" spans="2:16" x14ac:dyDescent="0.25">
      <c r="L29" s="159"/>
      <c r="M29" s="28" t="s">
        <v>284</v>
      </c>
      <c r="N29" s="24">
        <v>99.1</v>
      </c>
      <c r="O29" s="24">
        <v>96.5</v>
      </c>
      <c r="P29" s="24">
        <v>100</v>
      </c>
    </row>
    <row r="30" spans="2:16" x14ac:dyDescent="0.25">
      <c r="L30" s="159"/>
      <c r="M30" s="28" t="s">
        <v>313</v>
      </c>
      <c r="N30" s="24">
        <v>98.4</v>
      </c>
      <c r="O30" s="24">
        <v>95</v>
      </c>
      <c r="P30" s="24">
        <v>100</v>
      </c>
    </row>
    <row r="31" spans="2:16" x14ac:dyDescent="0.25">
      <c r="L31" s="159"/>
      <c r="M31" s="28" t="s">
        <v>302</v>
      </c>
      <c r="N31" s="24">
        <v>77.5</v>
      </c>
      <c r="O31" s="24">
        <v>88.5</v>
      </c>
      <c r="P31" s="24">
        <v>100</v>
      </c>
    </row>
    <row r="32" spans="2:16" x14ac:dyDescent="0.25">
      <c r="L32" s="159"/>
      <c r="M32" s="28" t="s">
        <v>287</v>
      </c>
      <c r="N32" s="24">
        <v>88.3</v>
      </c>
      <c r="O32" s="24">
        <v>82.4</v>
      </c>
      <c r="P32" s="24">
        <v>100</v>
      </c>
    </row>
    <row r="33" spans="12:16" x14ac:dyDescent="0.25">
      <c r="L33" s="159"/>
      <c r="M33" s="28" t="s">
        <v>288</v>
      </c>
      <c r="N33" s="24">
        <v>106.7</v>
      </c>
      <c r="O33" s="24">
        <v>82.3</v>
      </c>
      <c r="P33" s="24">
        <v>100</v>
      </c>
    </row>
    <row r="34" spans="12:16" x14ac:dyDescent="0.25">
      <c r="L34" s="159"/>
      <c r="M34" s="28" t="s">
        <v>298</v>
      </c>
      <c r="N34" s="24">
        <v>73.5</v>
      </c>
      <c r="O34" s="24">
        <v>75.099999999999994</v>
      </c>
      <c r="P34" s="24">
        <v>100</v>
      </c>
    </row>
  </sheetData>
  <sortState xmlns:xlrd2="http://schemas.microsoft.com/office/spreadsheetml/2017/richdata2" ref="N8:O34">
    <sortCondition descending="1" ref="N5:N31"/>
  </sortState>
  <mergeCells count="8">
    <mergeCell ref="P5:P7"/>
    <mergeCell ref="O5:O7"/>
    <mergeCell ref="N4:P4"/>
    <mergeCell ref="L8:L34"/>
    <mergeCell ref="B2:B3"/>
    <mergeCell ref="C2:J3"/>
    <mergeCell ref="B21:J22"/>
    <mergeCell ref="N5:N7"/>
  </mergeCells>
  <hyperlinks>
    <hyperlink ref="A1" location="Obsah!A1" display="Obsah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2"/>
  <sheetViews>
    <sheetView zoomScale="70" zoomScaleNormal="70" workbookViewId="0">
      <selection activeCell="F29" sqref="F29"/>
    </sheetView>
  </sheetViews>
  <sheetFormatPr defaultRowHeight="13.5" x14ac:dyDescent="0.25"/>
  <cols>
    <col min="1" max="10" width="8.6640625" style="8"/>
    <col min="11" max="11" width="8.6640625" style="18"/>
    <col min="12" max="12" width="11.83203125" style="18" customWidth="1"/>
    <col min="13" max="13" width="9.58203125" style="18" customWidth="1"/>
    <col min="14" max="14" width="17.08203125" style="30" customWidth="1"/>
    <col min="15" max="22" width="8.6640625" style="30"/>
    <col min="23" max="23" width="8.6640625" style="18"/>
    <col min="24" max="16384" width="8.6640625" style="8"/>
  </cols>
  <sheetData>
    <row r="1" spans="1:23" x14ac:dyDescent="0.25">
      <c r="A1" s="10" t="s">
        <v>86</v>
      </c>
    </row>
    <row r="2" spans="1:23" ht="14" customHeight="1" x14ac:dyDescent="0.25">
      <c r="B2" s="156" t="s">
        <v>51</v>
      </c>
      <c r="C2" s="155" t="s">
        <v>7</v>
      </c>
      <c r="D2" s="155"/>
      <c r="E2" s="155"/>
      <c r="F2" s="155"/>
      <c r="G2" s="155"/>
      <c r="H2" s="155"/>
      <c r="I2" s="155"/>
      <c r="J2" s="155"/>
      <c r="K2" s="20"/>
      <c r="L2" s="20"/>
      <c r="M2" s="20"/>
      <c r="N2" s="31"/>
      <c r="O2" s="31"/>
      <c r="P2" s="31"/>
    </row>
    <row r="3" spans="1:23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3" x14ac:dyDescent="0.25">
      <c r="N4" s="18"/>
      <c r="O4" s="50">
        <v>2015</v>
      </c>
      <c r="P4" s="50">
        <v>2016</v>
      </c>
      <c r="Q4" s="50">
        <v>2017</v>
      </c>
      <c r="R4" s="50">
        <v>2018</v>
      </c>
      <c r="S4" s="50">
        <v>2019</v>
      </c>
      <c r="T4" s="50">
        <v>2020</v>
      </c>
      <c r="U4" s="50">
        <v>2021</v>
      </c>
      <c r="V4" s="50">
        <v>2022</v>
      </c>
      <c r="W4" s="50">
        <v>2023</v>
      </c>
    </row>
    <row r="5" spans="1:23" x14ac:dyDescent="0.25">
      <c r="L5" s="154" t="s">
        <v>453</v>
      </c>
      <c r="M5" s="154" t="s">
        <v>442</v>
      </c>
      <c r="N5" s="52" t="s">
        <v>354</v>
      </c>
      <c r="O5" s="30">
        <v>100</v>
      </c>
      <c r="P5" s="51">
        <v>99.066666666666677</v>
      </c>
      <c r="Q5" s="51">
        <v>103.79166666666667</v>
      </c>
      <c r="R5" s="51">
        <v>105.45833333333333</v>
      </c>
      <c r="S5" s="51">
        <v>107.76666666666667</v>
      </c>
      <c r="T5" s="51">
        <v>109.59166666666665</v>
      </c>
      <c r="U5" s="51">
        <v>116.71666666666668</v>
      </c>
      <c r="V5" s="51">
        <v>138.25</v>
      </c>
      <c r="W5" s="51">
        <v>153.08333333333331</v>
      </c>
    </row>
    <row r="6" spans="1:23" x14ac:dyDescent="0.25">
      <c r="L6" s="154"/>
      <c r="M6" s="154"/>
      <c r="N6" s="52" t="s">
        <v>452</v>
      </c>
      <c r="O6" s="30">
        <v>100</v>
      </c>
      <c r="P6" s="51">
        <v>97.09666666666665</v>
      </c>
      <c r="Q6" s="51">
        <v>101.19333333333333</v>
      </c>
      <c r="R6" s="51">
        <v>105.48666666666666</v>
      </c>
      <c r="S6" s="51">
        <v>110.08</v>
      </c>
      <c r="T6" s="51">
        <v>113.14333333333336</v>
      </c>
      <c r="U6" s="51">
        <v>115.27666666666669</v>
      </c>
      <c r="V6" s="51">
        <v>137.50416666666669</v>
      </c>
      <c r="W6" s="51">
        <v>161.62166666666667</v>
      </c>
    </row>
    <row r="7" spans="1:23" x14ac:dyDescent="0.25">
      <c r="L7" s="154"/>
      <c r="M7" s="154" t="s">
        <v>289</v>
      </c>
      <c r="N7" s="52" t="s">
        <v>354</v>
      </c>
      <c r="P7" s="32">
        <f t="shared" ref="P7:W8" si="0">((P5/O5)-1)</f>
        <v>-9.3333333333331936E-3</v>
      </c>
      <c r="Q7" s="32">
        <f t="shared" si="0"/>
        <v>4.7695154777927184E-2</v>
      </c>
      <c r="R7" s="32">
        <f t="shared" si="0"/>
        <v>1.6057808109193106E-2</v>
      </c>
      <c r="S7" s="32">
        <f t="shared" si="0"/>
        <v>2.1888581588304978E-2</v>
      </c>
      <c r="T7" s="32">
        <f t="shared" si="0"/>
        <v>1.6934735539746226E-2</v>
      </c>
      <c r="U7" s="32">
        <f t="shared" si="0"/>
        <v>6.5014067371302886E-2</v>
      </c>
      <c r="V7" s="32">
        <f t="shared" si="0"/>
        <v>0.18449236041696393</v>
      </c>
      <c r="W7" s="32">
        <f t="shared" si="0"/>
        <v>0.10729355033152488</v>
      </c>
    </row>
    <row r="8" spans="1:23" x14ac:dyDescent="0.25">
      <c r="L8" s="154"/>
      <c r="M8" s="154"/>
      <c r="N8" s="52" t="s">
        <v>452</v>
      </c>
      <c r="P8" s="32">
        <f t="shared" si="0"/>
        <v>-2.9033333333333466E-2</v>
      </c>
      <c r="Q8" s="32">
        <f t="shared" si="0"/>
        <v>4.2191630334031505E-2</v>
      </c>
      <c r="R8" s="32">
        <f t="shared" si="0"/>
        <v>4.2427037354239472E-2</v>
      </c>
      <c r="S8" s="32">
        <f t="shared" si="0"/>
        <v>4.3544207798773993E-2</v>
      </c>
      <c r="T8" s="32">
        <f t="shared" si="0"/>
        <v>2.7828246124031342E-2</v>
      </c>
      <c r="U8" s="32">
        <f t="shared" si="0"/>
        <v>1.8855139498570983E-2</v>
      </c>
      <c r="V8" s="32">
        <f t="shared" si="0"/>
        <v>0.19281872596362382</v>
      </c>
      <c r="W8" s="32">
        <f t="shared" si="0"/>
        <v>0.17539468500954492</v>
      </c>
    </row>
    <row r="21" spans="2:10" x14ac:dyDescent="0.25">
      <c r="B21" s="157" t="s">
        <v>129</v>
      </c>
      <c r="C21" s="157"/>
      <c r="D21" s="157"/>
      <c r="E21" s="157"/>
      <c r="F21" s="157"/>
      <c r="G21" s="157"/>
      <c r="H21" s="157"/>
      <c r="I21" s="157"/>
      <c r="J21" s="157"/>
    </row>
    <row r="22" spans="2:10" x14ac:dyDescent="0.25">
      <c r="B22" s="157"/>
      <c r="C22" s="157"/>
      <c r="D22" s="157"/>
      <c r="E22" s="157"/>
      <c r="F22" s="157"/>
      <c r="G22" s="157"/>
      <c r="H22" s="157"/>
      <c r="I22" s="157"/>
      <c r="J22" s="157"/>
    </row>
  </sheetData>
  <mergeCells count="6">
    <mergeCell ref="C2:J3"/>
    <mergeCell ref="B2:B3"/>
    <mergeCell ref="B21:J22"/>
    <mergeCell ref="L5:L8"/>
    <mergeCell ref="M7:M8"/>
    <mergeCell ref="M5:M6"/>
  </mergeCells>
  <hyperlinks>
    <hyperlink ref="A1" location="Obsah!A1" display="Obsah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2"/>
  <sheetViews>
    <sheetView zoomScale="70" zoomScaleNormal="70" workbookViewId="0">
      <selection activeCell="E27" sqref="E27"/>
    </sheetView>
  </sheetViews>
  <sheetFormatPr defaultRowHeight="13.5" x14ac:dyDescent="0.25"/>
  <cols>
    <col min="1" max="11" width="8.6640625" style="8"/>
    <col min="12" max="12" width="9.1640625" style="18" customWidth="1"/>
    <col min="13" max="13" width="12.08203125" style="18" customWidth="1"/>
    <col min="14" max="14" width="8.6640625" style="18"/>
    <col min="15" max="15" width="10.25" style="18" customWidth="1"/>
    <col min="16" max="17" width="8.6640625" style="18"/>
    <col min="18" max="18" width="9.5" style="18" customWidth="1"/>
    <col min="19" max="20" width="8.6640625" style="18"/>
    <col min="21" max="21" width="8.6640625" style="8"/>
    <col min="22" max="22" width="9.58203125" style="8" customWidth="1"/>
    <col min="23" max="23" width="12.9140625" style="8" customWidth="1"/>
    <col min="24" max="16384" width="8.6640625" style="8"/>
  </cols>
  <sheetData>
    <row r="1" spans="1:26" x14ac:dyDescent="0.25">
      <c r="A1" s="10" t="s">
        <v>86</v>
      </c>
    </row>
    <row r="2" spans="1:26" ht="14" customHeight="1" x14ac:dyDescent="0.25">
      <c r="B2" s="156" t="s">
        <v>52</v>
      </c>
      <c r="C2" s="155" t="s">
        <v>8</v>
      </c>
      <c r="D2" s="155"/>
      <c r="E2" s="155"/>
      <c r="F2" s="155"/>
      <c r="G2" s="155"/>
      <c r="H2" s="155"/>
      <c r="I2" s="155"/>
      <c r="J2" s="155"/>
      <c r="K2" s="9"/>
      <c r="L2" s="20"/>
      <c r="M2" s="20"/>
      <c r="N2" s="20"/>
      <c r="O2" s="20"/>
    </row>
    <row r="3" spans="1:26" ht="13.5" customHeight="1" x14ac:dyDescent="0.25">
      <c r="B3" s="156"/>
      <c r="C3" s="155"/>
      <c r="D3" s="155"/>
      <c r="E3" s="155"/>
      <c r="F3" s="155"/>
      <c r="G3" s="155"/>
      <c r="H3" s="155"/>
      <c r="I3" s="155"/>
      <c r="J3" s="155"/>
    </row>
    <row r="4" spans="1:26" x14ac:dyDescent="0.25">
      <c r="V4" s="18"/>
      <c r="W4" s="18"/>
      <c r="X4" s="21">
        <v>2022</v>
      </c>
      <c r="Y4" s="21">
        <v>2023</v>
      </c>
      <c r="Z4" s="21" t="s">
        <v>401</v>
      </c>
    </row>
    <row r="5" spans="1:26" x14ac:dyDescent="0.25">
      <c r="V5" s="154" t="s">
        <v>324</v>
      </c>
      <c r="W5" s="28" t="s">
        <v>321</v>
      </c>
      <c r="X5" s="47">
        <v>0.13619144414672446</v>
      </c>
      <c r="Y5" s="47">
        <v>0.13507359518581774</v>
      </c>
      <c r="Z5" s="47">
        <f t="shared" ref="Z5:Z10" si="0">GEOMEAN(X5:Y5)</f>
        <v>0.1356313680327916</v>
      </c>
    </row>
    <row r="6" spans="1:26" x14ac:dyDescent="0.25">
      <c r="V6" s="154"/>
      <c r="W6" s="28" t="s">
        <v>284</v>
      </c>
      <c r="X6" s="47">
        <v>0.21723834652594554</v>
      </c>
      <c r="Y6" s="47">
        <v>0.13583815028901713</v>
      </c>
      <c r="Z6" s="47">
        <f t="shared" si="0"/>
        <v>0.17178258108413955</v>
      </c>
    </row>
    <row r="7" spans="1:26" x14ac:dyDescent="0.25">
      <c r="V7" s="154"/>
      <c r="W7" s="28" t="s">
        <v>285</v>
      </c>
      <c r="X7" s="47">
        <v>0.39465039887376818</v>
      </c>
      <c r="Y7" s="47">
        <v>0.27316061013907578</v>
      </c>
      <c r="Z7" s="47">
        <f t="shared" si="0"/>
        <v>0.32833358607974933</v>
      </c>
    </row>
    <row r="8" spans="1:26" x14ac:dyDescent="0.25">
      <c r="N8" s="154" t="s">
        <v>322</v>
      </c>
      <c r="O8" s="154" t="s">
        <v>323</v>
      </c>
      <c r="P8" s="154" t="s">
        <v>324</v>
      </c>
      <c r="Q8" s="154" t="s">
        <v>325</v>
      </c>
      <c r="R8" s="154" t="s">
        <v>326</v>
      </c>
      <c r="S8" s="154" t="s">
        <v>327</v>
      </c>
      <c r="T8" s="154" t="s">
        <v>328</v>
      </c>
      <c r="V8" s="154"/>
      <c r="W8" s="28" t="s">
        <v>286</v>
      </c>
      <c r="X8" s="47">
        <v>0.10860599395105841</v>
      </c>
      <c r="Y8" s="47">
        <v>0.12557870370370372</v>
      </c>
      <c r="Z8" s="47">
        <f t="shared" si="0"/>
        <v>0.11678441648964215</v>
      </c>
    </row>
    <row r="9" spans="1:26" x14ac:dyDescent="0.25">
      <c r="N9" s="154"/>
      <c r="O9" s="154"/>
      <c r="P9" s="154"/>
      <c r="Q9" s="154"/>
      <c r="R9" s="154"/>
      <c r="S9" s="154"/>
      <c r="T9" s="154"/>
      <c r="V9" s="154"/>
      <c r="W9" s="28" t="s">
        <v>287</v>
      </c>
      <c r="X9" s="47">
        <v>0.17661290322580658</v>
      </c>
      <c r="Y9" s="47">
        <v>0.17066483893077455</v>
      </c>
      <c r="Z9" s="47">
        <f t="shared" si="0"/>
        <v>0.17361340006499715</v>
      </c>
    </row>
    <row r="10" spans="1:26" x14ac:dyDescent="0.25">
      <c r="L10" s="154" t="s">
        <v>454</v>
      </c>
      <c r="M10" s="28" t="s">
        <v>321</v>
      </c>
      <c r="N10" s="26">
        <f t="shared" ref="N10:N15" si="1">Z26</f>
        <v>0.17018285268739092</v>
      </c>
      <c r="O10" s="26">
        <f t="shared" ref="O10:O15" si="2">Z19</f>
        <v>0.15310134759569646</v>
      </c>
      <c r="P10" s="26">
        <f t="shared" ref="P10:P15" si="3">Z5</f>
        <v>0.1356313680327916</v>
      </c>
      <c r="Q10" s="26">
        <f t="shared" ref="Q10:Q15" si="4">Z40</f>
        <v>0.13253331137143251</v>
      </c>
      <c r="R10" s="26">
        <f t="shared" ref="R10:R15" si="5">Z47</f>
        <v>0.11429029373206503</v>
      </c>
      <c r="S10" s="26">
        <f t="shared" ref="S10:S15" si="6">Z12</f>
        <v>0.10829029497780285</v>
      </c>
      <c r="T10" s="26">
        <f t="shared" ref="T10:T15" si="7">Z33</f>
        <v>7.7310673647196307E-2</v>
      </c>
      <c r="V10" s="154"/>
      <c r="W10" s="28" t="s">
        <v>288</v>
      </c>
      <c r="X10" s="47">
        <v>0.20668295236433432</v>
      </c>
      <c r="Y10" s="47">
        <v>0.18328392740944244</v>
      </c>
      <c r="Z10" s="47">
        <f t="shared" si="0"/>
        <v>0.19463212283154571</v>
      </c>
    </row>
    <row r="11" spans="1:26" x14ac:dyDescent="0.25">
      <c r="L11" s="154"/>
      <c r="M11" s="28" t="s">
        <v>284</v>
      </c>
      <c r="N11" s="26">
        <f t="shared" si="1"/>
        <v>0.17130000000000001</v>
      </c>
      <c r="O11" s="26">
        <f t="shared" si="2"/>
        <v>0.14794392404756992</v>
      </c>
      <c r="P11" s="26">
        <f t="shared" si="3"/>
        <v>0.17178258108413955</v>
      </c>
      <c r="Q11" s="26">
        <f t="shared" si="4"/>
        <v>0.15308275024024759</v>
      </c>
      <c r="R11" s="26">
        <f t="shared" si="5"/>
        <v>0.1794258548604637</v>
      </c>
      <c r="S11" s="26">
        <f t="shared" si="6"/>
        <v>0.11349325300408966</v>
      </c>
      <c r="T11" s="26">
        <f t="shared" si="7"/>
        <v>6.174520069545171E-2</v>
      </c>
    </row>
    <row r="12" spans="1:26" x14ac:dyDescent="0.25">
      <c r="L12" s="154"/>
      <c r="M12" s="28" t="s">
        <v>285</v>
      </c>
      <c r="N12" s="26">
        <f t="shared" si="1"/>
        <v>0.19651341489102855</v>
      </c>
      <c r="O12" s="26">
        <f t="shared" si="2"/>
        <v>0.31670915089298368</v>
      </c>
      <c r="P12" s="26">
        <f t="shared" si="3"/>
        <v>0.32833358607974933</v>
      </c>
      <c r="Q12" s="26">
        <f t="shared" si="4"/>
        <v>0.23257424129784954</v>
      </c>
      <c r="R12" s="26">
        <f t="shared" si="5"/>
        <v>0.20341109431509488</v>
      </c>
      <c r="S12" s="26">
        <f t="shared" si="6"/>
        <v>0.21057013742889819</v>
      </c>
      <c r="T12" s="26">
        <f t="shared" si="7"/>
        <v>0.16900511699515869</v>
      </c>
      <c r="V12" s="154" t="s">
        <v>327</v>
      </c>
      <c r="W12" s="28" t="s">
        <v>321</v>
      </c>
      <c r="X12" s="47">
        <v>0.11640164373771666</v>
      </c>
      <c r="Y12" s="47">
        <v>0.10074417860286466</v>
      </c>
      <c r="Z12" s="47">
        <f t="shared" ref="Z12:Z17" si="8">GEOMEAN(X12:Y12)</f>
        <v>0.10829029497780285</v>
      </c>
    </row>
    <row r="13" spans="1:26" x14ac:dyDescent="0.25">
      <c r="L13" s="154"/>
      <c r="M13" s="28" t="s">
        <v>286</v>
      </c>
      <c r="N13" s="26">
        <f t="shared" si="1"/>
        <v>9.8257283561298273E-2</v>
      </c>
      <c r="O13" s="26">
        <f t="shared" si="2"/>
        <v>0.12493924916340994</v>
      </c>
      <c r="P13" s="26">
        <f t="shared" si="3"/>
        <v>0.11678441648964215</v>
      </c>
      <c r="Q13" s="26">
        <f t="shared" si="4"/>
        <v>0.12277555744735612</v>
      </c>
      <c r="R13" s="26">
        <f t="shared" si="5"/>
        <v>8.0717484450967159E-2</v>
      </c>
      <c r="S13" s="26">
        <f t="shared" si="6"/>
        <v>0.1068158028740816</v>
      </c>
      <c r="T13" s="26">
        <f t="shared" si="7"/>
        <v>4.3249598243078849E-2</v>
      </c>
      <c r="V13" s="154"/>
      <c r="W13" s="28" t="s">
        <v>284</v>
      </c>
      <c r="X13" s="47">
        <v>0.1660869565217391</v>
      </c>
      <c r="Y13" s="47">
        <v>7.7554064131245326E-2</v>
      </c>
      <c r="Z13" s="47">
        <f t="shared" si="8"/>
        <v>0.11349325300408966</v>
      </c>
    </row>
    <row r="14" spans="1:26" x14ac:dyDescent="0.25">
      <c r="L14" s="154"/>
      <c r="M14" s="28" t="s">
        <v>287</v>
      </c>
      <c r="N14" s="26">
        <f t="shared" si="1"/>
        <v>6.6110490856838358E-2</v>
      </c>
      <c r="O14" s="26">
        <f t="shared" si="2"/>
        <v>0.17136747208540665</v>
      </c>
      <c r="P14" s="26">
        <f t="shared" si="3"/>
        <v>0.17361340006499715</v>
      </c>
      <c r="Q14" s="26">
        <f t="shared" si="4"/>
        <v>0.14565649880292492</v>
      </c>
      <c r="R14" s="26">
        <f t="shared" si="5"/>
        <v>0.15578177954934069</v>
      </c>
      <c r="S14" s="26">
        <f t="shared" si="6"/>
        <v>0.15023128354769513</v>
      </c>
      <c r="T14" s="26">
        <f t="shared" si="7"/>
        <v>0.10023062107491494</v>
      </c>
      <c r="V14" s="154"/>
      <c r="W14" s="28" t="s">
        <v>285</v>
      </c>
      <c r="X14" s="47">
        <v>0.2352840079058176</v>
      </c>
      <c r="Y14" s="47">
        <v>0.18845217391304359</v>
      </c>
      <c r="Z14" s="47">
        <f t="shared" si="8"/>
        <v>0.21057013742889819</v>
      </c>
    </row>
    <row r="15" spans="1:26" x14ac:dyDescent="0.25">
      <c r="L15" s="154"/>
      <c r="M15" s="28" t="s">
        <v>288</v>
      </c>
      <c r="N15" s="26">
        <f t="shared" si="1"/>
        <v>0.14550906227724791</v>
      </c>
      <c r="O15" s="26">
        <f t="shared" si="2"/>
        <v>0.20234904434733381</v>
      </c>
      <c r="P15" s="26">
        <f t="shared" si="3"/>
        <v>0.19463212283154571</v>
      </c>
      <c r="Q15" s="26">
        <f t="shared" si="4"/>
        <v>0.20228112486697183</v>
      </c>
      <c r="R15" s="26">
        <f t="shared" si="5"/>
        <v>0.17324825680177933</v>
      </c>
      <c r="S15" s="26">
        <f t="shared" si="6"/>
        <v>0.17754098345640751</v>
      </c>
      <c r="T15" s="26">
        <f t="shared" si="7"/>
        <v>0.10485867152331853</v>
      </c>
      <c r="V15" s="154"/>
      <c r="W15" s="28" t="s">
        <v>286</v>
      </c>
      <c r="X15" s="47">
        <v>0.11755276516163504</v>
      </c>
      <c r="Y15" s="47">
        <v>9.705952665551032E-2</v>
      </c>
      <c r="Z15" s="47">
        <f t="shared" si="8"/>
        <v>0.1068158028740816</v>
      </c>
    </row>
    <row r="16" spans="1:26" x14ac:dyDescent="0.25">
      <c r="V16" s="154"/>
      <c r="W16" s="28" t="s">
        <v>287</v>
      </c>
      <c r="X16" s="47">
        <v>0.17699836867862984</v>
      </c>
      <c r="Y16" s="47">
        <v>0.12751212751212737</v>
      </c>
      <c r="Z16" s="47">
        <f t="shared" si="8"/>
        <v>0.15023128354769513</v>
      </c>
    </row>
    <row r="17" spans="2:26" x14ac:dyDescent="0.25">
      <c r="V17" s="154"/>
      <c r="W17" s="28" t="s">
        <v>288</v>
      </c>
      <c r="X17" s="47">
        <v>0.18257827830389917</v>
      </c>
      <c r="Y17" s="47">
        <v>0.17264266647428017</v>
      </c>
      <c r="Z17" s="47">
        <f t="shared" si="8"/>
        <v>0.17754098345640751</v>
      </c>
    </row>
    <row r="19" spans="2:26" x14ac:dyDescent="0.25">
      <c r="V19" s="154" t="s">
        <v>323</v>
      </c>
      <c r="W19" s="28" t="s">
        <v>321</v>
      </c>
      <c r="X19" s="47">
        <v>0.15750138401919189</v>
      </c>
      <c r="Y19" s="47">
        <v>0.14882423276205659</v>
      </c>
      <c r="Z19" s="47">
        <f t="shared" ref="Z19:Z24" si="9">GEOMEAN(X19:Y19)</f>
        <v>0.15310134759569646</v>
      </c>
    </row>
    <row r="20" spans="2:26" x14ac:dyDescent="0.25">
      <c r="V20" s="154"/>
      <c r="W20" s="28" t="s">
        <v>284</v>
      </c>
      <c r="X20" s="47">
        <v>0.20746132848043652</v>
      </c>
      <c r="Y20" s="47">
        <v>0.1055011303692539</v>
      </c>
      <c r="Z20" s="47">
        <f t="shared" si="9"/>
        <v>0.14794392404756992</v>
      </c>
    </row>
    <row r="21" spans="2:26" x14ac:dyDescent="0.25">
      <c r="B21" s="157" t="s">
        <v>243</v>
      </c>
      <c r="C21" s="157"/>
      <c r="D21" s="157"/>
      <c r="E21" s="157"/>
      <c r="F21" s="157"/>
      <c r="G21" s="157"/>
      <c r="H21" s="157"/>
      <c r="I21" s="157"/>
      <c r="J21" s="157"/>
      <c r="V21" s="154"/>
      <c r="W21" s="28" t="s">
        <v>285</v>
      </c>
      <c r="X21" s="47">
        <v>0.4208590006844628</v>
      </c>
      <c r="Y21" s="47">
        <v>0.23833323297404707</v>
      </c>
      <c r="Z21" s="47">
        <f t="shared" si="9"/>
        <v>0.31670915089298368</v>
      </c>
    </row>
    <row r="22" spans="2:26" ht="13.5" customHeight="1" x14ac:dyDescent="0.25">
      <c r="B22" s="157"/>
      <c r="C22" s="157"/>
      <c r="D22" s="157"/>
      <c r="E22" s="157"/>
      <c r="F22" s="157"/>
      <c r="G22" s="157"/>
      <c r="H22" s="157"/>
      <c r="I22" s="157"/>
      <c r="J22" s="157"/>
      <c r="V22" s="154"/>
      <c r="W22" s="28" t="s">
        <v>286</v>
      </c>
      <c r="X22" s="47">
        <v>0.13731900980850065</v>
      </c>
      <c r="Y22" s="47">
        <v>0.11367556468172491</v>
      </c>
      <c r="Z22" s="47">
        <f t="shared" si="9"/>
        <v>0.12493924916340994</v>
      </c>
    </row>
    <row r="23" spans="2:26" ht="13.5" customHeight="1" x14ac:dyDescent="0.25">
      <c r="B23" s="157" t="s">
        <v>129</v>
      </c>
      <c r="C23" s="157"/>
      <c r="D23" s="157"/>
      <c r="E23" s="157"/>
      <c r="F23" s="157"/>
      <c r="G23" s="157"/>
      <c r="H23" s="157"/>
      <c r="I23" s="157"/>
      <c r="J23" s="157"/>
      <c r="V23" s="154"/>
      <c r="W23" s="28" t="s">
        <v>287</v>
      </c>
      <c r="X23" s="47">
        <v>0.18483816013628607</v>
      </c>
      <c r="Y23" s="47">
        <v>0.1588785046728971</v>
      </c>
      <c r="Z23" s="47">
        <f t="shared" si="9"/>
        <v>0.17136747208540665</v>
      </c>
    </row>
    <row r="24" spans="2:26" x14ac:dyDescent="0.25">
      <c r="B24" s="157"/>
      <c r="C24" s="157"/>
      <c r="D24" s="157"/>
      <c r="E24" s="157"/>
      <c r="F24" s="157"/>
      <c r="G24" s="157"/>
      <c r="H24" s="157"/>
      <c r="I24" s="157"/>
      <c r="J24" s="157"/>
      <c r="V24" s="154"/>
      <c r="W24" s="28" t="s">
        <v>288</v>
      </c>
      <c r="X24" s="47">
        <v>0.21393479231799906</v>
      </c>
      <c r="Y24" s="47">
        <v>0.19139072847682104</v>
      </c>
      <c r="Z24" s="47">
        <f t="shared" si="9"/>
        <v>0.20234904434733381</v>
      </c>
    </row>
    <row r="26" spans="2:26" x14ac:dyDescent="0.25">
      <c r="V26" s="154" t="s">
        <v>322</v>
      </c>
      <c r="W26" s="28" t="s">
        <v>321</v>
      </c>
      <c r="X26" s="47">
        <v>0.26931016686736609</v>
      </c>
      <c r="Y26" s="47">
        <v>0.10754218337060384</v>
      </c>
      <c r="Z26" s="47">
        <f>GEOMEAN(X26:Y26)</f>
        <v>0.17018285268739092</v>
      </c>
    </row>
    <row r="27" spans="2:26" x14ac:dyDescent="0.25">
      <c r="V27" s="154"/>
      <c r="W27" s="28" t="s">
        <v>284</v>
      </c>
      <c r="X27" s="47">
        <v>0.38156831042845596</v>
      </c>
      <c r="Y27" s="47">
        <v>-7.021650087770781E-3</v>
      </c>
      <c r="Z27" s="47">
        <v>0.17130000000000001</v>
      </c>
    </row>
    <row r="28" spans="2:26" x14ac:dyDescent="0.25">
      <c r="V28" s="154"/>
      <c r="W28" s="28" t="s">
        <v>285</v>
      </c>
      <c r="X28" s="47">
        <v>0.30078154639957511</v>
      </c>
      <c r="Y28" s="47">
        <v>0.12839059674502717</v>
      </c>
      <c r="Z28" s="47">
        <f>GEOMEAN(X28:Y28)</f>
        <v>0.19651341489102855</v>
      </c>
    </row>
    <row r="29" spans="2:26" x14ac:dyDescent="0.25">
      <c r="V29" s="154"/>
      <c r="W29" s="28" t="s">
        <v>286</v>
      </c>
      <c r="X29" s="47">
        <v>0.22644323565537805</v>
      </c>
      <c r="Y29" s="47">
        <v>4.2635381643894465E-2</v>
      </c>
      <c r="Z29" s="47">
        <f>GEOMEAN(X29:Y29)</f>
        <v>9.8257283561298273E-2</v>
      </c>
    </row>
    <row r="30" spans="2:26" x14ac:dyDescent="0.25">
      <c r="V30" s="154"/>
      <c r="W30" s="28" t="s">
        <v>287</v>
      </c>
      <c r="X30" s="47">
        <v>0.32302685109845397</v>
      </c>
      <c r="Y30" s="47">
        <v>1.3530135301353052E-2</v>
      </c>
      <c r="Z30" s="47">
        <f>GEOMEAN(X30:Y30)</f>
        <v>6.6110490856838358E-2</v>
      </c>
    </row>
    <row r="31" spans="2:26" x14ac:dyDescent="0.25">
      <c r="V31" s="154"/>
      <c r="W31" s="28" t="s">
        <v>288</v>
      </c>
      <c r="X31" s="47">
        <v>0.42209681685918365</v>
      </c>
      <c r="Y31" s="47">
        <v>5.0161210317460236E-2</v>
      </c>
      <c r="Z31" s="47">
        <f>GEOMEAN(X31:Y31)</f>
        <v>0.14550906227724791</v>
      </c>
    </row>
    <row r="33" spans="22:26" x14ac:dyDescent="0.25">
      <c r="V33" s="154" t="s">
        <v>328</v>
      </c>
      <c r="W33" s="28" t="s">
        <v>321</v>
      </c>
      <c r="X33" s="47">
        <v>6.6912318901264589E-2</v>
      </c>
      <c r="Y33" s="47">
        <v>8.9324960753532245E-2</v>
      </c>
      <c r="Z33" s="47">
        <f t="shared" ref="Z33:Z38" si="10">GEOMEAN(X33:Y33)</f>
        <v>7.7310673647196307E-2</v>
      </c>
    </row>
    <row r="34" spans="22:26" x14ac:dyDescent="0.25">
      <c r="V34" s="154"/>
      <c r="W34" s="28" t="s">
        <v>284</v>
      </c>
      <c r="X34" s="47">
        <v>3.457216940363006E-2</v>
      </c>
      <c r="Y34" s="47">
        <v>0.11027568922305764</v>
      </c>
      <c r="Z34" s="47">
        <f t="shared" si="10"/>
        <v>6.174520069545171E-2</v>
      </c>
    </row>
    <row r="35" spans="22:26" x14ac:dyDescent="0.25">
      <c r="V35" s="154"/>
      <c r="W35" s="28" t="s">
        <v>285</v>
      </c>
      <c r="X35" s="47">
        <v>0.16273922666319485</v>
      </c>
      <c r="Y35" s="47">
        <v>0.17551226066509895</v>
      </c>
      <c r="Z35" s="47">
        <f t="shared" si="10"/>
        <v>0.16900511699515869</v>
      </c>
    </row>
    <row r="36" spans="22:26" x14ac:dyDescent="0.25">
      <c r="V36" s="154"/>
      <c r="W36" s="28" t="s">
        <v>286</v>
      </c>
      <c r="X36" s="47">
        <v>4.2783854418739775E-2</v>
      </c>
      <c r="Y36" s="47">
        <v>4.3720412141464715E-2</v>
      </c>
      <c r="Z36" s="47">
        <f t="shared" si="10"/>
        <v>4.3249598243078849E-2</v>
      </c>
    </row>
    <row r="37" spans="22:26" x14ac:dyDescent="0.25">
      <c r="V37" s="154"/>
      <c r="W37" s="28" t="s">
        <v>287</v>
      </c>
      <c r="X37" s="47">
        <v>9.1263650546022035E-2</v>
      </c>
      <c r="Y37" s="47">
        <v>0.11007862759113651</v>
      </c>
      <c r="Z37" s="47">
        <f t="shared" si="10"/>
        <v>0.10023062107491494</v>
      </c>
    </row>
    <row r="38" spans="22:26" x14ac:dyDescent="0.25">
      <c r="V38" s="154"/>
      <c r="W38" s="28" t="s">
        <v>288</v>
      </c>
      <c r="X38" s="47">
        <v>0.10155852956124023</v>
      </c>
      <c r="Y38" s="47">
        <v>0.10826605151864643</v>
      </c>
      <c r="Z38" s="47">
        <f t="shared" si="10"/>
        <v>0.10485867152331853</v>
      </c>
    </row>
    <row r="40" spans="22:26" x14ac:dyDescent="0.25">
      <c r="V40" s="154" t="s">
        <v>325</v>
      </c>
      <c r="W40" s="28" t="s">
        <v>321</v>
      </c>
      <c r="X40" s="47">
        <v>0.11887275832621702</v>
      </c>
      <c r="Y40" s="47">
        <v>0.14776370019844287</v>
      </c>
      <c r="Z40" s="47">
        <f t="shared" ref="Z40:Z45" si="11">GEOMEAN(X40:Y40)</f>
        <v>0.13253331137143251</v>
      </c>
    </row>
    <row r="41" spans="22:26" x14ac:dyDescent="0.25">
      <c r="V41" s="154"/>
      <c r="W41" s="28" t="s">
        <v>284</v>
      </c>
      <c r="X41" s="47">
        <v>0.10571652310101798</v>
      </c>
      <c r="Y41" s="47">
        <v>0.22167138810198317</v>
      </c>
      <c r="Z41" s="47">
        <f t="shared" si="11"/>
        <v>0.15308275024024759</v>
      </c>
    </row>
    <row r="42" spans="22:26" x14ac:dyDescent="0.25">
      <c r="V42" s="154"/>
      <c r="W42" s="28" t="s">
        <v>285</v>
      </c>
      <c r="X42" s="47">
        <v>0.22568830512755733</v>
      </c>
      <c r="Y42" s="47">
        <v>0.23967027305512634</v>
      </c>
      <c r="Z42" s="47">
        <f t="shared" si="11"/>
        <v>0.23257424129784954</v>
      </c>
    </row>
    <row r="43" spans="22:26" x14ac:dyDescent="0.25">
      <c r="V43" s="154"/>
      <c r="W43" s="28" t="s">
        <v>286</v>
      </c>
      <c r="X43" s="47">
        <v>0.11670313639679053</v>
      </c>
      <c r="Y43" s="47">
        <v>0.1291639451338995</v>
      </c>
      <c r="Z43" s="47">
        <f t="shared" si="11"/>
        <v>0.12277555744735612</v>
      </c>
    </row>
    <row r="44" spans="22:26" x14ac:dyDescent="0.25">
      <c r="V44" s="154"/>
      <c r="W44" s="28" t="s">
        <v>287</v>
      </c>
      <c r="X44" s="47">
        <v>0.11160714285714279</v>
      </c>
      <c r="Y44" s="47">
        <v>0.19009370816599724</v>
      </c>
      <c r="Z44" s="47">
        <f t="shared" si="11"/>
        <v>0.14565649880292492</v>
      </c>
    </row>
    <row r="45" spans="22:26" x14ac:dyDescent="0.25">
      <c r="V45" s="154"/>
      <c r="W45" s="28" t="s">
        <v>288</v>
      </c>
      <c r="X45" s="47">
        <v>0.20150844400721435</v>
      </c>
      <c r="Y45" s="47">
        <v>0.20305676855895194</v>
      </c>
      <c r="Z45" s="47">
        <f t="shared" si="11"/>
        <v>0.20228112486697183</v>
      </c>
    </row>
    <row r="47" spans="22:26" x14ac:dyDescent="0.25">
      <c r="V47" s="154" t="s">
        <v>326</v>
      </c>
      <c r="W47" s="28" t="s">
        <v>321</v>
      </c>
      <c r="X47" s="47">
        <v>8.2310400609001633E-2</v>
      </c>
      <c r="Y47" s="47">
        <v>0.15869526991383864</v>
      </c>
      <c r="Z47" s="47">
        <f t="shared" ref="Z47:Z52" si="12">GEOMEAN(X47:Y47)</f>
        <v>0.11429029373206503</v>
      </c>
    </row>
    <row r="48" spans="22:26" x14ac:dyDescent="0.25">
      <c r="V48" s="154"/>
      <c r="W48" s="28" t="s">
        <v>284</v>
      </c>
      <c r="X48" s="47">
        <v>0.16743330266789336</v>
      </c>
      <c r="Y48" s="47">
        <v>0.19227738376674552</v>
      </c>
      <c r="Z48" s="47">
        <f t="shared" si="12"/>
        <v>0.1794258548604637</v>
      </c>
    </row>
    <row r="49" spans="22:26" x14ac:dyDescent="0.25">
      <c r="V49" s="154"/>
      <c r="W49" s="28" t="s">
        <v>285</v>
      </c>
      <c r="X49" s="47">
        <v>0.14873200822481158</v>
      </c>
      <c r="Y49" s="47">
        <v>0.27819212410501182</v>
      </c>
      <c r="Z49" s="47">
        <f t="shared" si="12"/>
        <v>0.20341109431509488</v>
      </c>
    </row>
    <row r="50" spans="22:26" x14ac:dyDescent="0.25">
      <c r="V50" s="154"/>
      <c r="W50" s="28" t="s">
        <v>286</v>
      </c>
      <c r="X50" s="47">
        <v>4.9553917765709832E-2</v>
      </c>
      <c r="Y50" s="47">
        <v>0.13147925713757735</v>
      </c>
      <c r="Z50" s="47">
        <f t="shared" si="12"/>
        <v>8.0717484450967159E-2</v>
      </c>
    </row>
    <row r="51" spans="22:26" x14ac:dyDescent="0.25">
      <c r="V51" s="154"/>
      <c r="W51" s="28" t="s">
        <v>287</v>
      </c>
      <c r="X51" s="47">
        <v>0.1297250859106529</v>
      </c>
      <c r="Y51" s="47">
        <v>0.18707224334600747</v>
      </c>
      <c r="Z51" s="47">
        <f t="shared" si="12"/>
        <v>0.15578177954934069</v>
      </c>
    </row>
    <row r="52" spans="22:26" x14ac:dyDescent="0.25">
      <c r="V52" s="154"/>
      <c r="W52" s="28" t="s">
        <v>288</v>
      </c>
      <c r="X52" s="47">
        <v>0.12635510613100132</v>
      </c>
      <c r="Y52" s="47">
        <v>0.237544483985765</v>
      </c>
      <c r="Z52" s="47">
        <f t="shared" si="12"/>
        <v>0.17324825680177933</v>
      </c>
    </row>
  </sheetData>
  <mergeCells count="19">
    <mergeCell ref="C2:J3"/>
    <mergeCell ref="B2:B3"/>
    <mergeCell ref="B23:J24"/>
    <mergeCell ref="B21:J22"/>
    <mergeCell ref="L10:L15"/>
    <mergeCell ref="N8:N9"/>
    <mergeCell ref="V5:V10"/>
    <mergeCell ref="V12:V17"/>
    <mergeCell ref="V19:V24"/>
    <mergeCell ref="T8:T9"/>
    <mergeCell ref="S8:S9"/>
    <mergeCell ref="R8:R9"/>
    <mergeCell ref="Q8:Q9"/>
    <mergeCell ref="P8:P9"/>
    <mergeCell ref="V26:V31"/>
    <mergeCell ref="V33:V38"/>
    <mergeCell ref="V47:V52"/>
    <mergeCell ref="V40:V45"/>
    <mergeCell ref="O8:O9"/>
  </mergeCells>
  <hyperlinks>
    <hyperlink ref="A1" location="Obsah!A1" display="Obsah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57</vt:i4>
      </vt:variant>
    </vt:vector>
  </HeadingPairs>
  <TitlesOfParts>
    <vt:vector size="57" baseType="lpstr">
      <vt:lpstr>Obsah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17</vt:lpstr>
      <vt:lpstr>Graf 18</vt:lpstr>
      <vt:lpstr>Graf 19</vt:lpstr>
      <vt:lpstr>Graf 20</vt:lpstr>
      <vt:lpstr>Graf 21</vt:lpstr>
      <vt:lpstr>Graf 22</vt:lpstr>
      <vt:lpstr>Graf 23</vt:lpstr>
      <vt:lpstr>Graf 24</vt:lpstr>
      <vt:lpstr>Graf 25</vt:lpstr>
      <vt:lpstr>Graf 26</vt:lpstr>
      <vt:lpstr>Graf 27</vt:lpstr>
      <vt:lpstr>Graf 28</vt:lpstr>
      <vt:lpstr>Graf 29</vt:lpstr>
      <vt:lpstr>Graf 30</vt:lpstr>
      <vt:lpstr>Graf 31</vt:lpstr>
      <vt:lpstr>Graf 32</vt:lpstr>
      <vt:lpstr>Graf 33</vt:lpstr>
      <vt:lpstr>Graf 34</vt:lpstr>
      <vt:lpstr>Graf 35</vt:lpstr>
      <vt:lpstr>Graf B6_1</vt:lpstr>
      <vt:lpstr>Graf B7_1</vt:lpstr>
      <vt:lpstr>Graf 36</vt:lpstr>
      <vt:lpstr>Graf 37</vt:lpstr>
      <vt:lpstr>Graf 38</vt:lpstr>
      <vt:lpstr>Graf 39</vt:lpstr>
      <vt:lpstr>Graf 40</vt:lpstr>
      <vt:lpstr>Graf 41</vt:lpstr>
      <vt:lpstr>Tabuľka 1</vt:lpstr>
      <vt:lpstr>Tabuľka B6_1</vt:lpstr>
      <vt:lpstr>Tabuľka B7_1</vt:lpstr>
      <vt:lpstr>Tabuľka B7_2</vt:lpstr>
      <vt:lpstr>Príloha 1</vt:lpstr>
      <vt:lpstr>Príloha 2</vt:lpstr>
      <vt:lpstr>Príloha 3</vt:lpstr>
      <vt:lpstr>Príloha 4</vt:lpstr>
      <vt:lpstr>Príloha 5</vt:lpstr>
      <vt:lpstr>Príloha 6</vt:lpstr>
      <vt:lpstr>Príloha 7</vt:lpstr>
      <vt:lpstr>Príloha 8</vt:lpstr>
      <vt:lpstr>Príloha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2025-10-17T13:55:43Z</dcterms:modified>
</cp:coreProperties>
</file>